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75" windowWidth="17400" windowHeight="6705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<sst xmlns="http://schemas.openxmlformats.org/spreadsheetml/2006/main" count="1088" uniqueCount="394">
  <si>
    <t xml:space="preserve">Руководитель___________         </t>
  </si>
  <si>
    <t xml:space="preserve">                             (должность)</t>
  </si>
  <si>
    <t xml:space="preserve">                                                                 (подпись)</t>
  </si>
  <si>
    <t>Единица измерения: тыс руб (с точностью до первого десятичного знака)</t>
  </si>
  <si>
    <t>Код</t>
  </si>
  <si>
    <t xml:space="preserve">  Правовое основание финансового обеспечения и расходования </t>
  </si>
  <si>
    <t xml:space="preserve">Код расхода по БК </t>
  </si>
  <si>
    <t>стро-</t>
  </si>
  <si>
    <t>средств (нормативные правовые акты, договоры, соглашения)</t>
  </si>
  <si>
    <t>ки</t>
  </si>
  <si>
    <t>Российской Федерации</t>
  </si>
  <si>
    <t>субъекта Российской Федерации</t>
  </si>
  <si>
    <t>текущий</t>
  </si>
  <si>
    <t>очередной</t>
  </si>
  <si>
    <t>плановый период</t>
  </si>
  <si>
    <t>наимено -</t>
  </si>
  <si>
    <t>номер</t>
  </si>
  <si>
    <t xml:space="preserve">дата </t>
  </si>
  <si>
    <t>раздел</t>
  </si>
  <si>
    <t>подраздел</t>
  </si>
  <si>
    <t>вание,</t>
  </si>
  <si>
    <t>статьи</t>
  </si>
  <si>
    <t>вступления</t>
  </si>
  <si>
    <t xml:space="preserve">номер и </t>
  </si>
  <si>
    <t>(подстатьи),</t>
  </si>
  <si>
    <t>в силу,</t>
  </si>
  <si>
    <t>по плану</t>
  </si>
  <si>
    <t>дата</t>
  </si>
  <si>
    <t>пункта</t>
  </si>
  <si>
    <t>срок</t>
  </si>
  <si>
    <t xml:space="preserve"> (подпункта)</t>
  </si>
  <si>
    <t>действия</t>
  </si>
  <si>
    <t>x</t>
  </si>
  <si>
    <t xml:space="preserve"> в том числе:</t>
  </si>
  <si>
    <t>(подпись)</t>
  </si>
  <si>
    <t>(расшифровка подписи)</t>
  </si>
  <si>
    <t xml:space="preserve">Исполнитель      ____________________  </t>
  </si>
  <si>
    <t xml:space="preserve"> (расшифровка подписи)</t>
  </si>
  <si>
    <t>(телефон, e-mail)</t>
  </si>
  <si>
    <t>" ___ " ____________  20 ___ г.</t>
  </si>
  <si>
    <t>Наименование расходного обязательства, вопроса местного значения, полномочия, права  муниципального образования</t>
  </si>
  <si>
    <t>2. Расходные обязательства, возникшие в результате принятия нормативных правовых актов городского округа, заключения договоров (соглашений), всего из них:</t>
  </si>
  <si>
    <t>2.1.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</si>
  <si>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12</t>
  </si>
  <si>
    <t>2.2.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</si>
  <si>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2.3.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 на решение вопросов, не отнесенных к вопросам местного значения городского округа, всего</t>
  </si>
  <si>
    <t>2.3.1. по перечню, предусмотренному Федеральным законом от 06.10.2003 № 131-ФЗ «Об общих принципах организации местного самоуправления в Российской Федерации», всего</t>
  </si>
  <si>
    <t>2.4.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</si>
  <si>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2.3.3.по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</si>
  <si>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 xml:space="preserve">2.4.1. за счет субвенций, предоставленных из федерального бюджета </t>
  </si>
  <si>
    <t>2.4.2. за счет субвенций, предоставленных из бюджета субъекта Российской Федерации, всего</t>
  </si>
  <si>
    <t>2.5.отдельные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</si>
  <si>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отчетный  20 __г.</t>
  </si>
  <si>
    <t>20 _ г.</t>
  </si>
  <si>
    <t>городского округа</t>
  </si>
  <si>
    <t>целевая статья</t>
  </si>
  <si>
    <t>вид расходов</t>
  </si>
  <si>
    <t>…</t>
  </si>
  <si>
    <t>Объем бюджетных ассигнований на исполнение расходного обязательства</t>
  </si>
  <si>
    <t xml:space="preserve"> (ПЛАНОВЫЙ РЕЕСТР РАСХОДНЫХ ОБЯЗАТЕЛЬСТВ ГЛАВНОГО РАСПОРЯДИТЕЛЯ БЮДЖЕТНЫХ СРЕДСТВ _____________________________________________________________ )</t>
  </si>
  <si>
    <t>наименование ГРБС</t>
  </si>
  <si>
    <t>по факту исполнения</t>
  </si>
  <si>
    <t>к Порядку ведения реестра расходных обязательств</t>
  </si>
  <si>
    <t>муниципального образования "город Слободской",</t>
  </si>
  <si>
    <t xml:space="preserve"> (должность руководителя) </t>
  </si>
  <si>
    <t>Приложение №1</t>
  </si>
  <si>
    <t>утвержденному постановлением администрации города Слободского</t>
  </si>
  <si>
    <t xml:space="preserve">от                                   2019 г.  № </t>
  </si>
  <si>
    <t>ПЛАНОВЫЙ РЕЕСТР РАСХОДНЫХ ОБЯЗАТЕЛЬСТВ МУНИЦИПАЛЬНОГО ОБРАЗОВАНИЯ "ГОРОД СЛОБОДСКОЙ"</t>
  </si>
  <si>
    <t>УТОЧНЕННЫЙ РЕЕСТР РАСХОДНЫХ ОБЯЗАТЕЛЬСТВ МУНИЦИПАЛЬНОГО ОБРАЗОВАНИЯ "ГОРОД СЛОБОДСКОЙ"</t>
  </si>
  <si>
    <t xml:space="preserve">2.7. Условно утвержденные расходы на первый и второй годы планового периода в соответствии с решением о местном бюджете городского округа </t>
  </si>
  <si>
    <t>Итого расходных обязательств муниципального образования</t>
  </si>
  <si>
    <t>2.7. Условно утвержденные расходы на первый и второй годы планового периода в соответствии с решением о местном бюджете городских округов</t>
  </si>
  <si>
    <t>2.3.2. по участию в осуществлении государственных полномочий (не переданных в соответствии со статьей 19 Федерального закона от 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</si>
  <si>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на  2019 год и плановый период 2020 и 2021 годов</t>
  </si>
  <si>
    <t>2.1.3. владение, пользование и распоряжение имуществом, находящимся в муниципальной собственности городского округа</t>
  </si>
  <si>
    <t>2504</t>
  </si>
  <si>
    <t>2.1.4. 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</si>
  <si>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2505</t>
  </si>
  <si>
    <t>2.1.6.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</si>
  <si>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2507</t>
  </si>
  <si>
    <t>2.1.7. 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</si>
  <si>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2508</t>
  </si>
  <si>
    <t>2.1.16. участие в предупреждении и ликвидации последствий чрезвычайных ситуаций в границах городского округа</t>
  </si>
  <si>
    <t>2517</t>
  </si>
  <si>
    <t>2.1.20. организация мероприятий по охране окружающей среды в границах городского округа</t>
  </si>
  <si>
    <t>2521</t>
  </si>
  <si>
    <t xml:space="preserve">2.1.21.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стандартами),создание условий для осуществления присмотра и ухода за детьми, содержания детей в муниципальных образовательных  организация; </t>
  </si>
  <si>
    <t>2522</t>
  </si>
  <si>
    <t>2.1.22.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</si>
  <si>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2523</t>
  </si>
  <si>
    <t>2.1.24.организация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</si>
  <si>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2525</t>
  </si>
  <si>
    <t>2.1.25.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</si>
  <si>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2526</t>
  </si>
  <si>
    <t>2.1.26.организация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</si>
  <si>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2527</t>
  </si>
  <si>
    <t>2.1.28. создание условий для обеспечения жителей городского округа услугами связи, общественного питания, торговли и бытового обслуживания</t>
  </si>
  <si>
    <t>2529</t>
  </si>
  <si>
    <t>2.1.29.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</si>
  <si>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2530</t>
  </si>
  <si>
    <t>2.1.30. создание условий для организации досуга и обеспечения жителей городского округа услугами организаций культуры</t>
  </si>
  <si>
    <t>2531</t>
  </si>
  <si>
    <t>2.1.32. 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</si>
  <si>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2533</t>
  </si>
  <si>
    <t>2.1.33. обеспечение условий для развития на территории городского округа физической культуры, школьного спорта и массового спорта</t>
  </si>
  <si>
    <t>2534</t>
  </si>
  <si>
    <t>2.1.35. создание условий для массового отдыха жителей городского округа и организация обустройства мест массового отдыха населения</t>
  </si>
  <si>
    <t>2536</t>
  </si>
  <si>
    <t>2.1.36. формирование и содержание муниципального архива</t>
  </si>
  <si>
    <t>2537</t>
  </si>
  <si>
    <t>2.1.37. организация ритуальных услуг и содержание мест захоронения</t>
  </si>
  <si>
    <t>2538</t>
  </si>
  <si>
    <t>2.1.38.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</si>
  <si>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2539</t>
  </si>
  <si>
    <t>2.1.40. 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</si>
  <si>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2541</t>
  </si>
  <si>
    <t>2.1.44. утверждение схемы размещения рекламных конструкций, выдача разрешений на установку и эксплуатацию рекламных конструкций на территории городского округа, аннулирование таких разрешений, выдача предписаний о демонтаже самовольно установленных рекламных конструкций на территории городского округа, осуществляемые в соответствии с Федеральным законом от 13.03.2006г. №38-ФЗ «О рекламе»</t>
  </si>
  <si>
    <t>2545</t>
  </si>
  <si>
    <t>2.1.46. 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</si>
  <si>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</si>
  <si>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2.1.50. осуществление мероприятий по обеспечению безопасности людей на водных объектах, охране их жизни и здоровья</t>
  </si>
  <si>
    <t>2551</t>
  </si>
  <si>
    <t>2.1.52.  содействие развитию малого и среднего предпринимательства</t>
  </si>
  <si>
    <t>2553</t>
  </si>
  <si>
    <t>2.1.53. оказание поддержки социально ориентированным некоммерческим организациям, благотворительной деятельности и добровольчеству</t>
  </si>
  <si>
    <t>2554</t>
  </si>
  <si>
    <t>2.1.54. организация и осуществление мероприятий по работе с детьми и молодежью в городском округе</t>
  </si>
  <si>
    <t>2555</t>
  </si>
  <si>
    <t>2560</t>
  </si>
  <si>
    <t>2.1.59. осуществление мер по противодействию коррупции в границах городского округа</t>
  </si>
  <si>
    <t>2557</t>
  </si>
  <si>
    <t>2.1.56.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</si>
  <si>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2.2.1.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</si>
  <si>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2601</t>
  </si>
  <si>
    <t>2.2.2.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</si>
  <si>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2602</t>
  </si>
  <si>
    <t>2.2.3. обслуживание муниципального долга без учета обслуживания долговых обязательств в части процентов, пеней и штрафных санкций по полученным бюджетным кредитам</t>
  </si>
  <si>
    <t>2603</t>
  </si>
  <si>
    <t>2.2.8. 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нужд( в части общеотраслевых учреждений)</t>
  </si>
  <si>
    <t>2608</t>
  </si>
  <si>
    <t>2.2.14.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</si>
  <si>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2614</t>
  </si>
  <si>
    <t>2.3.1.9.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года № 181-ФЗ «О социальной защите инвалидов в Российской Федерации»</t>
  </si>
  <si>
    <t>2710</t>
  </si>
  <si>
    <t>2.3.1.1. создание музеев городского округа</t>
  </si>
  <si>
    <t>2.3.3.1. Предоставление доплаты за выслугу лет к трудовой пенсии муниципальным служащим за счет средств местного бюджета(п.5.ст.20 Федеральный закон от 06.10.2003 № 131-ФЗ "Об общих принципах организации  местного самоуправления в Российской Федерации")</t>
  </si>
  <si>
    <t>2901</t>
  </si>
  <si>
    <t>2.3.3.2. Предоставление мер социальной поддержки и социальной помощи отдельным категориям граждан (п.5.ст.20 Федеральный закон от 06.10.2003 № 131-ФЗ "Об общих принципах организации  местного самоуправления в Российской Федерации")</t>
  </si>
  <si>
    <t>2902</t>
  </si>
  <si>
    <t>2.4.1.2. по составлению списков кандидатов в присяжные заседатели</t>
  </si>
  <si>
    <t>3103</t>
  </si>
  <si>
    <t>2.4.2.1.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самоуправления(КДН и опека)</t>
  </si>
  <si>
    <t>3201</t>
  </si>
  <si>
    <t>2.4.2.2.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самоуправления(КДН и опека)</t>
  </si>
  <si>
    <t>3202</t>
  </si>
  <si>
    <t>2.4.2.28.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</si>
  <si>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3228</t>
  </si>
  <si>
    <t>3237</t>
  </si>
  <si>
    <t>3238</t>
  </si>
  <si>
    <t>2.4.2.39.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</si>
  <si>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3239</t>
  </si>
  <si>
    <t>2.5.1.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Федерации( 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</si>
  <si>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3401</t>
  </si>
  <si>
    <t>2.5.3.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</si>
  <si>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3403</t>
  </si>
  <si>
    <t>2.4.2.54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 (субвенция на осуществление отдельных государственных полномочий Кировской области по организации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округов)</t>
  </si>
  <si>
    <t>3254</t>
  </si>
  <si>
    <t>3293</t>
  </si>
  <si>
    <t>01</t>
  </si>
  <si>
    <t>13</t>
  </si>
  <si>
    <t>01         04</t>
  </si>
  <si>
    <t>13              12</t>
  </si>
  <si>
    <t>05              05</t>
  </si>
  <si>
    <t>02              03</t>
  </si>
  <si>
    <t>04</t>
  </si>
  <si>
    <t>09</t>
  </si>
  <si>
    <t>05</t>
  </si>
  <si>
    <t>01             05</t>
  </si>
  <si>
    <t>13              01</t>
  </si>
  <si>
    <t>03</t>
  </si>
  <si>
    <t>01             03           10</t>
  </si>
  <si>
    <t xml:space="preserve">11              09             03        </t>
  </si>
  <si>
    <t>06</t>
  </si>
  <si>
    <t>07</t>
  </si>
  <si>
    <t>02</t>
  </si>
  <si>
    <t>08</t>
  </si>
  <si>
    <t>08             10</t>
  </si>
  <si>
    <t>01              04</t>
  </si>
  <si>
    <t>11</t>
  </si>
  <si>
    <t>10</t>
  </si>
  <si>
    <t>01             10</t>
  </si>
  <si>
    <t>13              04</t>
  </si>
  <si>
    <t>14</t>
  </si>
  <si>
    <t xml:space="preserve">01        01          01            01  </t>
  </si>
  <si>
    <t>02            03              04            06</t>
  </si>
  <si>
    <t>01            07            08</t>
  </si>
  <si>
    <t>13            07            04</t>
  </si>
  <si>
    <t>07            10</t>
  </si>
  <si>
    <t>09              04</t>
  </si>
  <si>
    <t xml:space="preserve">Федеральный закон от 06.10.2003 №131-ФЗ «Об общих принципах организации местного самоуправления в РФ»  </t>
  </si>
  <si>
    <t>06.10.2003 не  установлен</t>
  </si>
  <si>
    <t xml:space="preserve">Федеральный закон  от 06.10.2003 №131-ФЗ "Об общих принципах организации  местного самоуправления в Российской Федерации" </t>
  </si>
  <si>
    <t>Федеральный закон 06.10.2003 № 131-ФЗ "Об общих принципах организации местного самоуправления в Российской Федерации"</t>
  </si>
  <si>
    <t>ст.12</t>
  </si>
  <si>
    <t>Федеральный закон от 06.10.2003 № 131-ФЗ " Об общих принципах организации  местного самоуправления в Российской Федерации"</t>
  </si>
  <si>
    <t>Закон Кировской области от 28.09.2007 № 163-ЗО  "О межбюджетных отношениях в Кировской области"</t>
  </si>
  <si>
    <t>28.09.2007 не установлен</t>
  </si>
  <si>
    <t>ст.64</t>
  </si>
  <si>
    <t xml:space="preserve">п.5 ст.20 </t>
  </si>
  <si>
    <t>п.1</t>
  </si>
  <si>
    <t>Федеральный закон от 06.10.1999 № 184-ФЗ " Об общих принципах организации законодательных (представительных) и исполнительных  органов государственной власти субъектов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</si>
  <si>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РФ"</t>
  </si>
  <si>
    <t>ст.4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</si>
  <si>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субьектов РФ" Федеральный закон №159-ФЗ от 21.12.1996 "О дополнительных гарантиях по социальной поддержке детей-сирот и детей, оставшихся без попечения родителей"</t>
  </si>
  <si>
    <t>Федеральный закон от 06.10.2003 № 131-ФЗ "Об общих принципах организации  местного самоуправления в Российской Федерации"</t>
  </si>
  <si>
    <t xml:space="preserve">Федеральный закон  от 06.10.1999 №184-ФЗ "Об общих принципах организации  местного самоуправления в Российской Федерации" </t>
  </si>
  <si>
    <t>18.10.1999 не установлен</t>
  </si>
  <si>
    <t>пп.13.1 п.2 ст.26.3 гл.4.1</t>
  </si>
  <si>
    <r>
      <t xml:space="preserve">2.4.2.37.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 
</t>
    </r>
    <r>
      <rPr>
        <sz val="9"/>
        <color indexed="10"/>
        <rFont val="Times New Roman"/>
        <family val="1"/>
      </rPr>
      <t>(субвенция на выполнение отдельных государственных полномочий по начислению и выплате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образования)</t>
    </r>
    <r>
      <rPr>
        <sz val="9"/>
        <color indexed="8"/>
        <rFont val="Times New Roman"/>
        <family val="1"/>
      </rPr>
      <t xml:space="preserve">
</t>
    </r>
  </si>
  <si>
    <r>
      <t xml:space="preserve">2.4.2.38.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
</t>
    </r>
    <r>
      <rPr>
        <sz val="9"/>
        <color indexed="10"/>
        <rFont val="Times New Roman"/>
        <family val="1"/>
      </rPr>
      <t xml:space="preserve"> (Субвенция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родителям)</t>
    </r>
    <r>
      <rPr>
        <sz val="9"/>
        <color indexed="8"/>
        <rFont val="Times New Roman"/>
        <family val="1"/>
      </rPr>
      <t xml:space="preserve">
</t>
    </r>
  </si>
  <si>
    <t xml:space="preserve">2.4.2.93  на формирование и содержание архивных фондов субъекта Российской Федерации
</t>
  </si>
  <si>
    <t xml:space="preserve">пп.5 п.1 ст16 </t>
  </si>
  <si>
    <t xml:space="preserve">пп.13 п.1 ст.16 </t>
  </si>
  <si>
    <t xml:space="preserve">пп.15 п.1 ст.16 </t>
  </si>
  <si>
    <t>01         10</t>
  </si>
  <si>
    <t>04            04</t>
  </si>
  <si>
    <t>2.3.1.13.осуществление мероприятий по отлову и содержанию безнадзорных животных, обитающих на территории городского округа</t>
  </si>
  <si>
    <t>2714</t>
  </si>
  <si>
    <t>пп.1п.1ст.16.1</t>
  </si>
  <si>
    <t>пп.11п.1ст.16.1</t>
  </si>
  <si>
    <t>п.14 ст.5</t>
  </si>
  <si>
    <t>Федеральный закон от 20.08.2004 N 113-ФЗ  "О присяжных заседателях федеральных судов общей юрисдикции в Российской Федерации"</t>
  </si>
  <si>
    <t>пп.14.2 п.2 ст.26.3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</si>
  <si>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субьектов РФ"</t>
  </si>
  <si>
    <t>пп.24.п.2 ст.26.3</t>
  </si>
  <si>
    <t>пп.49 п.2 ст.26.3</t>
  </si>
  <si>
    <t>пп.3 п.2 ст.26.3</t>
  </si>
  <si>
    <t xml:space="preserve"> пп.11 п.1 ст.16 </t>
  </si>
  <si>
    <t>пп.13 п.1ст.16</t>
  </si>
  <si>
    <t>пп.16 п.1ст.16</t>
  </si>
  <si>
    <t>пп.17 п.1 ст.16</t>
  </si>
  <si>
    <t>пп.18 п.1 ст.16</t>
  </si>
  <si>
    <t>пп.19 п.1 ст.16</t>
  </si>
  <si>
    <t>пп.20.п.1ст.16</t>
  </si>
  <si>
    <t>пп.22.п.1.ст.16</t>
  </si>
  <si>
    <t>пп.23 п.1 ст.16</t>
  </si>
  <si>
    <t>пп.25 п.1ст. 16</t>
  </si>
  <si>
    <t>пп.26 п.1 ст.16</t>
  </si>
  <si>
    <t xml:space="preserve">пп.28.п.1.ст.16 </t>
  </si>
  <si>
    <t xml:space="preserve">пп.32.п.1.ст.16 </t>
  </si>
  <si>
    <t>пп.33.п.1.ст.16</t>
  </si>
  <si>
    <t>пп.33 п1.ст.16</t>
  </si>
  <si>
    <t>пп.34 п.1ст.16</t>
  </si>
  <si>
    <t>пп.37 п.1ст.16</t>
  </si>
  <si>
    <t>пп.42 п.1 ст.16</t>
  </si>
  <si>
    <t>пп.1 п.1 ст.17</t>
  </si>
  <si>
    <t>пп.3.п.1 ст.17</t>
  </si>
  <si>
    <t>пп.6 п.1 ст.17</t>
  </si>
  <si>
    <t>23.08.2004           не установлен</t>
  </si>
  <si>
    <t>Решение Слободской городской Думы  от 28.06.2005 №57/597 "Устав муниципального образования "город Слободской"</t>
  </si>
  <si>
    <t xml:space="preserve">  пп.3 п.1 ст.8</t>
  </si>
  <si>
    <t xml:space="preserve">  пп.4 п.1 ст.8</t>
  </si>
  <si>
    <t xml:space="preserve">  пп.5 п.1 ст.8</t>
  </si>
  <si>
    <t xml:space="preserve">  пп.6 п.1 ст.8</t>
  </si>
  <si>
    <t xml:space="preserve">  пп.10 п.1 ст.8</t>
  </si>
  <si>
    <t xml:space="preserve">  пп.15 п.1 ст.8</t>
  </si>
  <si>
    <t xml:space="preserve">  пп.16 п.1 ст.8</t>
  </si>
  <si>
    <t xml:space="preserve">  пп.18 п.1 ст.8</t>
  </si>
  <si>
    <t xml:space="preserve">  пп.19 п.1 ст.8</t>
  </si>
  <si>
    <t xml:space="preserve">  пп.20 п.1 ст.8</t>
  </si>
  <si>
    <t xml:space="preserve">  пп.22 п.1 ст.8</t>
  </si>
  <si>
    <t xml:space="preserve">  пп.23 п.1 ст.8</t>
  </si>
  <si>
    <t xml:space="preserve">  пп.24 п.1 ст.8</t>
  </si>
  <si>
    <t xml:space="preserve">  пп.25 п.1 ст.8</t>
  </si>
  <si>
    <t xml:space="preserve">  пп.26 п.1 ст.8</t>
  </si>
  <si>
    <t xml:space="preserve">  пп.27 п.1 ст.8</t>
  </si>
  <si>
    <t xml:space="preserve">  пп.28 п.1 ст.8</t>
  </si>
  <si>
    <t xml:space="preserve">  пп.30 п.1 ст.8</t>
  </si>
  <si>
    <t xml:space="preserve">  пп.32 п.1 ст.8</t>
  </si>
  <si>
    <t xml:space="preserve">  пп.36 п.1 ст.8</t>
  </si>
  <si>
    <t xml:space="preserve">  пп.37 п.1 ст.8</t>
  </si>
  <si>
    <t xml:space="preserve">  пп.38 п.1 ст.8</t>
  </si>
  <si>
    <t xml:space="preserve">  пп.40 п.1 ст.8</t>
  </si>
  <si>
    <t xml:space="preserve">  пп.43 п.1 ст.8</t>
  </si>
  <si>
    <t>пп.1 п.1 ст.8.1</t>
  </si>
  <si>
    <t>пп.9 п.1 ст.8.1</t>
  </si>
  <si>
    <t>28.06.2005  не установлен</t>
  </si>
  <si>
    <t>ст.10</t>
  </si>
  <si>
    <t>ст.9</t>
  </si>
  <si>
    <t>Закон Кировской области от 28.09.2007 № 163-ЗО  "О межбюджетных отношениях в Кировской области"         Закон Кировской области от 14.10.2013 №320-ЗО "Об образовании в Кировской области"</t>
  </si>
  <si>
    <t>28.09.2007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01.01.2014 не установлен</t>
  </si>
  <si>
    <t>ст.10                                                                                                                                                                                                                                                                                                                                                                                                                                                                                                                                                                                                                                                                                                                                                                                                                                      п.4 ст.7</t>
  </si>
  <si>
    <t>ст.10, ст.12                                                                                                                                                                                                                                                                                                                                                                                                                                                                                                                                                                                                                                                                                                                                                                                                                                      п.4 ст.7</t>
  </si>
  <si>
    <t>06.10.2003 не установлен</t>
  </si>
  <si>
    <t>06.10.1999 не установлен</t>
  </si>
  <si>
    <t>18.10.1999 не установлен 23.12.1996 не установлен</t>
  </si>
  <si>
    <t xml:space="preserve">18.10.1999 не установлен </t>
  </si>
  <si>
    <t>18.10.1999  не установлен</t>
  </si>
  <si>
    <t xml:space="preserve">Бюджетный кодекс Российской Федерации от 31.07.1998 N 145-ФЗ </t>
  </si>
  <si>
    <t>03.08.1998 не установлен</t>
  </si>
  <si>
    <t>Решение Слободской городской Думы  от 18 декабря 2013 г. N 46/342 "Об утверждении Положения о бюджетном процессе в городе Слободском"</t>
  </si>
  <si>
    <t>01.01.2014  не установлен</t>
  </si>
  <si>
    <t>ст.24 п.1.</t>
  </si>
  <si>
    <t>Решение Слободской городской Думы  от 28.06.2005 №57/597 "Устав муниципального образования "город Слободской"  Решение Слободской городской Думы 18.10.2017 №23/145 " О порядке формирования и использования бюджетных ассигнований муниципального дорожного фонда города Слободского"</t>
  </si>
  <si>
    <t>28.06.2005  не установлен                                                                                                                                                                                                                                                             19.10.2017 не установлен</t>
  </si>
  <si>
    <t>Решение Слободской городской Думы от 29.10.2014 №59/428 "Об установлении льгот отдельным категориям граждан"</t>
  </si>
  <si>
    <t>31.10.2014 не установлен</t>
  </si>
  <si>
    <t>28.06.2005  не установлен  14.03.2018 не установлен</t>
  </si>
  <si>
    <t>Решение Слободской городской Думы от 21.04.2015 № 69/486 "Об утверждении Порядка установления пенсии за выслугу лет лицам, замещавшим должности муниципальной службы муниципального образования "город Слободской"</t>
  </si>
  <si>
    <t>21.04.2015 не установлен</t>
  </si>
  <si>
    <t>22.10.2012</t>
  </si>
  <si>
    <t>Решение Слободской городской Думы  от 17.10.2012 №28/214 "Об утверждении Положения о муниципальной службе муниципального образования "город Слободской""</t>
  </si>
  <si>
    <t>ст.23</t>
  </si>
  <si>
    <t>к Порядку формирования ведения реестра расходных обязательств</t>
  </si>
  <si>
    <t xml:space="preserve">Приложение </t>
  </si>
  <si>
    <t>муниципального образования "город Слободской"</t>
  </si>
  <si>
    <t>Решение Слободской городской Думы  от 28.06.2005 №57/597 "Устав муниципального образования "город Слободской" Постановление администрации  от 13.03.2018 №481 "Об утверждении Порядка  предоставления субсидий некоммерческим организациям, не являющимся муниципальными учреждениями, осуществляющим деятельность на территории города Слободского"</t>
  </si>
  <si>
    <t>01.01.2006  не установлен</t>
  </si>
  <si>
    <t>01.01.2006 не установлен</t>
  </si>
  <si>
    <t>ст.10, ст.12        ст.10</t>
  </si>
  <si>
    <t xml:space="preserve">28.09.2007 не установлен   01.01.2006 не установлен                                                                                                                                                                                                                                    </t>
  </si>
  <si>
    <t>Закон Кировской области от 29.12.2004 N 292-ЗО"О местном самоуправлении в Кировской области"</t>
  </si>
  <si>
    <t>Закон Кировской области от 29.12.2004 N 292-ЗО "О местном самоуправлении в Кировской области"</t>
  </si>
  <si>
    <t>Закон Кировской области от 28.09.2007 № 163-ЗО  "О межбюджетных отношениях в Кировской области"         Закон Кировской области от 29.12.2004 N 292-ЗО "О местном самоуправлении в Кировской области"</t>
  </si>
  <si>
    <t>Закон Кировской области от 29.12.2004 N 292-ЗО  "О местном самоуправлении в Кировской области"</t>
  </si>
  <si>
    <t>Закон Кировской области от 25.12.2009 N 480-ЗО "О государственной молодежной политике в Кировской области"          Закон Кировской области от 29.12.2004 N 292-ЗО "О местном самоуправлении в Кировской области"</t>
  </si>
  <si>
    <t>ст.9,ст.15   ст.10</t>
  </si>
  <si>
    <t>23.01.2010 не установлен        01.01.2006 не установлен</t>
  </si>
  <si>
    <t>ст.12      ст.10</t>
  </si>
  <si>
    <t>28.09.2007 не установлен                     01.01.2006 не установлен</t>
  </si>
  <si>
    <t>Закон Кировской области от 28.09.2007 № 163-ЗО  "О межбюджетных отношениях в Кировской области"       Закон Кировской области от 02.03.2005 N 313-ЗО  "Об архивном деле в Кировской области"</t>
  </si>
  <si>
    <t>ст. 11            ст.16</t>
  </si>
  <si>
    <t>01.01.2008 не установлен 25.03.2005 не установлен</t>
  </si>
  <si>
    <t>Закон Кировской области от 28.09.2007 № 163-ЗО  "О межбюджетных отношениях в Кировской области"        Закон Кировской области от 29.12.2004 N 292-ЗО "О местном самоуправлении в Кировской области"</t>
  </si>
  <si>
    <t>ст. 12     ст.10</t>
  </si>
  <si>
    <t>01.01.2008 не установлен 01.01.2006 не установлен</t>
  </si>
  <si>
    <t>Закон Кировской области от 08.10.2007 № 171-ЗО "О муниципальной службе в Кировской области"          Закон Кировской области от 29.12.2004 N 292-ЗО  "О местном самоуправлении в Кировской области"</t>
  </si>
  <si>
    <t>ст.22, 34  п.10 ст.13</t>
  </si>
  <si>
    <t>08.10.2007 не установлен  01.01.2006 не установлен</t>
  </si>
  <si>
    <t>ст.34         п.10 ст.13</t>
  </si>
  <si>
    <t>Закон Кировской области от 02.04.2015 N 521-ЗО  "О пенсионном обеспечении лиц, замещавших должности муниципальной службы Кировской области"</t>
  </si>
  <si>
    <t>12.04.2015  не установлен</t>
  </si>
  <si>
    <t>01.01.2014 не установлен</t>
  </si>
  <si>
    <t>Соглашение от 12.07.2017 №б/н "О возврате в областной бюджет средств субвенции"</t>
  </si>
  <si>
    <t>12.07.2017 до полного исполнения</t>
  </si>
  <si>
    <t>Закон Кировской области от 01.08.2016 № 705-ЗО «О наделении органов местного
самоуправления муниципальных образований
Кировской области отдельными
государственными полномочиями в сфере
создания и деятельности комиссий по делам
несовершеннолетних и защите их прав»  'Закон Кировской области от 28.09.2007 № 163-ЗО  "О межбюджетных отношениях в Кировской области"</t>
  </si>
  <si>
    <t>Закон Кировской области от 02.11.2007 № 183-ЗО "Об организации и осуществлении деятельности по опеке и попечительству в Кировской области" 'Закон Кировской области от 28.09.2007 № 163-ЗО  "О межбюджетных отношениях в Кировской области"</t>
  </si>
  <si>
    <t>Закон Кировской области от 01.08.2016 № 705-ЗО «О наделении органов местного
самоуправления муниципальных образований
Кировской области отдельными
государственными полномочиями в сфере
создания и деятельности комиссий по делам
несовершеннолетних и защите их прав» 'Закон Кировской области от 28.09.2007 № 163-ЗО  "О межбюджетных отношениях в Кировской области"</t>
  </si>
  <si>
    <t>Закон Кировской области от 14.10.2013 № 320-ЗО "Об образовании в Кировской области"          Закон Кировской области от 28.09.2007 № 163-ЗО  "О межбюджетных отношениях в Кировской области"</t>
  </si>
  <si>
    <t>Закон Кировской области от 29.06.2014 № 416-ЗО 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лечению"   Закон Кировской области от 28.09.2007 № 163-ЗО  "О межбюджетных отношениях в Кировской области"</t>
  </si>
  <si>
    <t>Закон Кировской области от 15.09.2005 № 360-ЗО "О наделннии органов местного самоуправления муниципальных районов, городских округов Кировской области отдельными государственными полномочиями области в сфере архивного дела" Закон Кировской области от 28.09.2007 № 163-ЗО  "О межбюджетных отношениях в Кировской области"</t>
  </si>
  <si>
    <t>Закон Кировской области от 14.10.2013 № 320-ЗО "Об образовании в Кировской области"                      Закон Кировской области от 28.09.2007 № 163-ЗО  "О межбюджетных отношениях в Кировской области"</t>
  </si>
  <si>
    <t>Закон Кировской области от 06.04.2009 №358-ЗО "Об административных комиссиях в Кировской области"  Закон Кировской области от 28.09.2007 № 163-ЗО  "О межбюджетных отношениях в Кировской области"</t>
  </si>
  <si>
    <t>Закон Кировской области от 04.12.2012 № 222-ЗО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         Закон Кировской области от 28.09.2007 № 163-ЗО  "О межбюджетных отношениях в Кировской области"</t>
  </si>
  <si>
    <t>Закон Кировской области от 14.10.2013 № 320-ЗО "Об образовании в Кировской области"            Закон Кировской области от 28.09.2007 № 163-ЗО  "О межбюджетных отношениях в Кировской области"</t>
  </si>
  <si>
    <t>Законт Кировской области от 01.01.2013 №222-ЗО "О социальной поддержке детей-сирот и детей, оставшихся без попечения родителей, лиц из числа детей-сирот и детей оставшихся без попечения родителей, детей попавших в сложную жизненую ситуацию"         Закон Кировской области от 28.09.2007 № 163-ЗО  "О межбюджетных отношениях в Кировской области"</t>
  </si>
  <si>
    <t>Закон Кировской области от 02.11.2007 № 183-ЗО "Об организации и осуществлении деятельности по опеке и попечительству в Кировской области" Закон Кировской области от 28.09.2007 № 163-ЗО  "О межбюджетных отношениях в Кировской области"</t>
  </si>
  <si>
    <t>Постановление Правительства Кировской области от 17 мая 2005 г. N 34/104 "О порядке составления списков кандидатов в присяжные заседатели"            Закон Кировской области от 28.09.2007 № 163-ЗО  "О межбюджетных отношениях в Кировской области"</t>
  </si>
  <si>
    <t>пп.24.1 п.2 ст.26.3</t>
  </si>
  <si>
    <t>пп.24.2 п.2 ст.26.3</t>
  </si>
  <si>
    <t>п.5 ст.3 гл.1; 
п3.ст.184.1гл.21
разд7</t>
  </si>
  <si>
    <t>п.1                 п.11</t>
  </si>
  <si>
    <t>12.08.2016 не установлен  28.09.2007 не установлен</t>
  </si>
  <si>
    <t>п.2 ст.1         ст.11</t>
  </si>
  <si>
    <t>01.01.2008, не указано  28.09.2007 не установлен</t>
  </si>
  <si>
    <t xml:space="preserve">01.01.2008 не установлен      28.09.2007 не установлен    </t>
  </si>
  <si>
    <t>01.01.2013 не установлен 28.09.2007 не установлен</t>
  </si>
  <si>
    <t>25.04.2009  не установлен  28.09.2007 не установлен</t>
  </si>
  <si>
    <t>29.06.2014 не установлен   28.09.2007 не установлен</t>
  </si>
  <si>
    <t>01.01.2006 не установлен   28.09.2007 не установлен</t>
  </si>
  <si>
    <t>01.01.2014 не установлен          28.09.2007 не установлен</t>
  </si>
  <si>
    <t>ст.5 п.7 ст.11</t>
  </si>
  <si>
    <t>ст.5 п.7    ст.11</t>
  </si>
  <si>
    <t>п.1 ст.4, ст.8           ст.11</t>
  </si>
  <si>
    <t>ст. 1, 2            ст.11</t>
  </si>
  <si>
    <t>пп.1 п.1 ст.23                ст.11</t>
  </si>
  <si>
    <t>п.4 ст.7             ст.11</t>
  </si>
  <si>
    <t>ст.23 п.1 пп.2                ст.11</t>
  </si>
  <si>
    <t>ст.4                  ст.11</t>
  </si>
  <si>
    <t>п.2 ст.1      ст.11</t>
  </si>
  <si>
    <t>24.05.2005 не установлен 28.09.2007 не установлен</t>
  </si>
  <si>
    <t>ст.5 ст.15 п.1              ст.11</t>
  </si>
  <si>
    <t>пп.24 1.п2 ст.26.3</t>
  </si>
  <si>
    <t>п.5 ст.20</t>
  </si>
  <si>
    <t>пп.15 п.1 ст.16.1</t>
  </si>
  <si>
    <t>ч.9 ст.34 ч.15 ст.35 ч.5.1 ст.40</t>
  </si>
  <si>
    <t xml:space="preserve">пп.8 п.1 ст.1 6 </t>
  </si>
  <si>
    <t xml:space="preserve">пп. 6 п.1 ст.16 </t>
  </si>
  <si>
    <t>пп.4 п.1 ст.16</t>
  </si>
  <si>
    <t>пп.3 п.1 ст.16</t>
  </si>
  <si>
    <t>2019 г.</t>
  </si>
  <si>
    <t>2020 г.</t>
  </si>
  <si>
    <t>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</si>
</sst>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"/>
      <color indexed="8"/>
      <name val="Arial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left" vertical="center"/>
      <protection/>
    </xf>
    <xf numFmtId="0" fontId="7" fillId="0" borderId="0">
      <alignment horizontal="left" vertical="top"/>
      <protection/>
    </xf>
    <xf numFmtId="49" fontId="37" fillId="19" borderId="1">
      <alignment horizontal="left" wrapText="1"/>
      <protection/>
    </xf>
    <xf numFmtId="49" fontId="37" fillId="19" borderId="2">
      <alignment horizontal="center" vertical="center" wrapText="1"/>
      <protection/>
    </xf>
    <xf numFmtId="49" fontId="37" fillId="0" borderId="3">
      <alignment horizontal="center" vertical="center" wrapText="1"/>
      <protection/>
    </xf>
    <xf numFmtId="49" fontId="37" fillId="19" borderId="3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7" fillId="0" borderId="5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3">
      <alignment horizontal="center" vertical="center" wrapText="1"/>
      <protection/>
    </xf>
    <xf numFmtId="0" fontId="37" fillId="0" borderId="5">
      <alignment horizontal="left" vertical="center" wrapText="1"/>
      <protection/>
    </xf>
    <xf numFmtId="0" fontId="37" fillId="0" borderId="6">
      <alignment horizontal="left" vertical="center" wrapText="1"/>
      <protection/>
    </xf>
    <xf numFmtId="0" fontId="37" fillId="0" borderId="7">
      <alignment horizontal="left" vertical="center" wrapText="1"/>
      <protection/>
    </xf>
    <xf numFmtId="49" fontId="37" fillId="0" borderId="8">
      <alignment horizontal="left" vertical="center" wrapText="1"/>
      <protection/>
    </xf>
    <xf numFmtId="0" fontId="39" fillId="19" borderId="0">
      <alignment horizontal="left"/>
      <protection/>
    </xf>
    <xf numFmtId="0" fontId="40" fillId="19" borderId="0">
      <alignment horizontal="center" wrapText="1"/>
      <protection/>
    </xf>
    <xf numFmtId="0" fontId="40" fillId="19" borderId="0">
      <alignment horizontal="center"/>
      <protection/>
    </xf>
    <xf numFmtId="0" fontId="40" fillId="19" borderId="0">
      <alignment horizontal="left"/>
      <protection/>
    </xf>
    <xf numFmtId="0" fontId="37" fillId="19" borderId="0">
      <alignment horizontal="left"/>
      <protection/>
    </xf>
    <xf numFmtId="0" fontId="37" fillId="19" borderId="1">
      <alignment horizontal="left"/>
      <protection/>
    </xf>
    <xf numFmtId="0" fontId="37" fillId="0" borderId="9">
      <alignment horizontal="center" vertical="center" wrapText="1"/>
      <protection/>
    </xf>
    <xf numFmtId="49" fontId="37" fillId="19" borderId="3">
      <alignment horizontal="center"/>
      <protection/>
    </xf>
    <xf numFmtId="49" fontId="37" fillId="19" borderId="5">
      <alignment horizontal="center"/>
      <protection/>
    </xf>
    <xf numFmtId="49" fontId="37" fillId="19" borderId="6">
      <alignment horizontal="center"/>
      <protection/>
    </xf>
    <xf numFmtId="0" fontId="37" fillId="19" borderId="0">
      <alignment/>
      <protection/>
    </xf>
    <xf numFmtId="0" fontId="37" fillId="19" borderId="1">
      <alignment/>
      <protection/>
    </xf>
    <xf numFmtId="49" fontId="37" fillId="0" borderId="3">
      <alignment horizontal="center"/>
      <protection/>
    </xf>
    <xf numFmtId="49" fontId="37" fillId="0" borderId="6">
      <alignment horizontal="center"/>
      <protection/>
    </xf>
    <xf numFmtId="49" fontId="37" fillId="0" borderId="3">
      <alignment horizontal="center"/>
      <protection/>
    </xf>
    <xf numFmtId="49" fontId="37" fillId="0" borderId="5">
      <alignment horizontal="center"/>
      <protection/>
    </xf>
    <xf numFmtId="49" fontId="37" fillId="0" borderId="6">
      <alignment horizontal="center"/>
      <protection/>
    </xf>
    <xf numFmtId="0" fontId="37" fillId="0" borderId="10">
      <alignment horizontal="center"/>
      <protection/>
    </xf>
    <xf numFmtId="0" fontId="37" fillId="19" borderId="0">
      <alignment horizontal="center"/>
      <protection/>
    </xf>
    <xf numFmtId="0" fontId="39" fillId="19" borderId="0">
      <alignment horizontal="center"/>
      <protection/>
    </xf>
    <xf numFmtId="0" fontId="37" fillId="0" borderId="10">
      <alignment horizontal="left"/>
      <protection/>
    </xf>
    <xf numFmtId="49" fontId="37" fillId="0" borderId="11">
      <alignment horizontal="center"/>
      <protection/>
    </xf>
    <xf numFmtId="49" fontId="37" fillId="0" borderId="3">
      <alignment horizontal="center"/>
      <protection/>
    </xf>
    <xf numFmtId="49" fontId="37" fillId="0" borderId="12">
      <alignment horizontal="center"/>
      <protection/>
    </xf>
    <xf numFmtId="172" fontId="37" fillId="0" borderId="7">
      <alignment horizontal="right" vertical="center" shrinkToFit="1"/>
      <protection/>
    </xf>
    <xf numFmtId="172" fontId="37" fillId="0" borderId="8">
      <alignment horizontal="right" vertical="center" shrinkToFit="1"/>
      <protection/>
    </xf>
    <xf numFmtId="0" fontId="39" fillId="2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wrapText="1"/>
      <protection/>
    </xf>
    <xf numFmtId="0" fontId="40" fillId="0" borderId="0">
      <alignment horizontal="center"/>
      <protection/>
    </xf>
    <xf numFmtId="0" fontId="40" fillId="0" borderId="0">
      <alignment horizontal="left"/>
      <protection/>
    </xf>
    <xf numFmtId="0" fontId="39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1">
      <alignment horizontal="left"/>
      <protection/>
    </xf>
    <xf numFmtId="0" fontId="37" fillId="0" borderId="3">
      <alignment horizontal="center" vertical="center"/>
      <protection/>
    </xf>
    <xf numFmtId="0" fontId="37" fillId="0" borderId="5">
      <alignment horizontal="center" vertical="center"/>
      <protection/>
    </xf>
    <xf numFmtId="0" fontId="37" fillId="0" borderId="6">
      <alignment horizontal="center" vertical="center"/>
      <protection/>
    </xf>
    <xf numFmtId="0" fontId="37" fillId="0" borderId="9">
      <alignment horizontal="center" vertical="center"/>
      <protection/>
    </xf>
    <xf numFmtId="0" fontId="39" fillId="20" borderId="13">
      <alignment horizontal="left"/>
      <protection/>
    </xf>
    <xf numFmtId="0" fontId="37" fillId="0" borderId="7">
      <alignment horizontal="left" vertical="top" wrapText="1"/>
      <protection/>
    </xf>
    <xf numFmtId="0" fontId="37" fillId="0" borderId="8">
      <alignment horizontal="left" vertical="top" wrapText="1"/>
      <protection/>
    </xf>
    <xf numFmtId="0" fontId="37" fillId="0" borderId="0">
      <alignment horizontal="left" wrapText="1"/>
      <protection/>
    </xf>
    <xf numFmtId="0" fontId="37" fillId="0" borderId="0">
      <alignment horizontal="center"/>
      <protection/>
    </xf>
    <xf numFmtId="49" fontId="39" fillId="19" borderId="0">
      <alignment/>
      <protection/>
    </xf>
    <xf numFmtId="0" fontId="39" fillId="19" borderId="0">
      <alignment wrapText="1"/>
      <protection/>
    </xf>
    <xf numFmtId="0" fontId="39" fillId="19" borderId="0">
      <alignment/>
      <protection/>
    </xf>
    <xf numFmtId="49" fontId="37" fillId="19" borderId="0">
      <alignment/>
      <protection/>
    </xf>
    <xf numFmtId="49" fontId="37" fillId="19" borderId="1">
      <alignment horizontal="left"/>
      <protection/>
    </xf>
    <xf numFmtId="49" fontId="37" fillId="19" borderId="1">
      <alignment/>
      <protection/>
    </xf>
    <xf numFmtId="49" fontId="37" fillId="19" borderId="3">
      <alignment horizontal="center" vertical="center"/>
      <protection/>
    </xf>
    <xf numFmtId="49" fontId="37" fillId="19" borderId="5">
      <alignment horizontal="center" vertical="center"/>
      <protection/>
    </xf>
    <xf numFmtId="49" fontId="37" fillId="19" borderId="6">
      <alignment horizontal="center" vertical="center"/>
      <protection/>
    </xf>
    <xf numFmtId="49" fontId="37" fillId="19" borderId="14">
      <alignment horizontal="center" vertical="center"/>
      <protection/>
    </xf>
    <xf numFmtId="0" fontId="39" fillId="20" borderId="15">
      <alignment horizontal="left"/>
      <protection/>
    </xf>
    <xf numFmtId="49" fontId="37" fillId="19" borderId="2">
      <alignment horizontal="center" vertical="center"/>
      <protection/>
    </xf>
    <xf numFmtId="49" fontId="37" fillId="0" borderId="4">
      <alignment horizontal="center" vertical="center"/>
      <protection/>
    </xf>
    <xf numFmtId="0" fontId="39" fillId="20" borderId="16">
      <alignment horizontal="left"/>
      <protection/>
    </xf>
    <xf numFmtId="49" fontId="37" fillId="19" borderId="17">
      <alignment horizontal="center"/>
      <protection/>
    </xf>
    <xf numFmtId="49" fontId="37" fillId="19" borderId="0">
      <alignment horizontal="center"/>
      <protection/>
    </xf>
    <xf numFmtId="0" fontId="37" fillId="0" borderId="0">
      <alignment/>
      <protection/>
    </xf>
    <xf numFmtId="0" fontId="37" fillId="0" borderId="1">
      <alignment/>
      <protection/>
    </xf>
    <xf numFmtId="49" fontId="37" fillId="0" borderId="3">
      <alignment horizontal="center" vertical="center"/>
      <protection/>
    </xf>
    <xf numFmtId="49" fontId="37" fillId="0" borderId="6">
      <alignment horizontal="center" vertical="center"/>
      <protection/>
    </xf>
    <xf numFmtId="49" fontId="37" fillId="0" borderId="9">
      <alignment horizontal="center" vertical="center"/>
      <protection/>
    </xf>
    <xf numFmtId="49" fontId="37" fillId="0" borderId="3">
      <alignment horizontal="center" vertical="center"/>
      <protection/>
    </xf>
    <xf numFmtId="49" fontId="37" fillId="0" borderId="5">
      <alignment horizontal="center" vertical="center"/>
      <protection/>
    </xf>
    <xf numFmtId="49" fontId="37" fillId="0" borderId="6">
      <alignment horizontal="center" vertical="center"/>
      <protection/>
    </xf>
    <xf numFmtId="0" fontId="37" fillId="0" borderId="14">
      <alignment horizontal="center" vertical="center"/>
      <protection/>
    </xf>
    <xf numFmtId="0" fontId="37" fillId="0" borderId="17">
      <alignment horizontal="center"/>
      <protection/>
    </xf>
    <xf numFmtId="0" fontId="37" fillId="0" borderId="1">
      <alignment horizontal="center"/>
      <protection/>
    </xf>
    <xf numFmtId="0" fontId="37" fillId="0" borderId="1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Continuous"/>
      <protection/>
    </xf>
    <xf numFmtId="0" fontId="37" fillId="0" borderId="1">
      <alignment horizontal="center"/>
      <protection/>
    </xf>
    <xf numFmtId="0" fontId="41" fillId="0" borderId="0">
      <alignment/>
      <protection/>
    </xf>
    <xf numFmtId="49" fontId="37" fillId="19" borderId="10">
      <alignment/>
      <protection/>
    </xf>
    <xf numFmtId="49" fontId="37" fillId="19" borderId="9">
      <alignment horizontal="center" vertical="center" wrapText="1"/>
      <protection/>
    </xf>
    <xf numFmtId="49" fontId="37" fillId="19" borderId="9">
      <alignment horizontal="center" vertical="center" wrapText="1"/>
      <protection/>
    </xf>
    <xf numFmtId="49" fontId="37" fillId="19" borderId="1">
      <alignment horizontal="center"/>
      <protection/>
    </xf>
    <xf numFmtId="0" fontId="37" fillId="0" borderId="10">
      <alignment/>
      <protection/>
    </xf>
    <xf numFmtId="49" fontId="37" fillId="0" borderId="17">
      <alignment horizontal="center"/>
      <protection/>
    </xf>
    <xf numFmtId="49" fontId="37" fillId="0" borderId="0">
      <alignment horizontal="center"/>
      <protection/>
    </xf>
    <xf numFmtId="0" fontId="37" fillId="0" borderId="0">
      <alignment horizontal="right"/>
      <protection/>
    </xf>
    <xf numFmtId="0" fontId="39" fillId="0" borderId="0">
      <alignment horizontal="left" wrapText="1"/>
      <protection/>
    </xf>
    <xf numFmtId="49" fontId="37" fillId="0" borderId="9">
      <alignment horizontal="center" vertical="center"/>
      <protection/>
    </xf>
    <xf numFmtId="172" fontId="37" fillId="0" borderId="3">
      <alignment horizontal="right" vertical="center" shrinkToFit="1"/>
      <protection/>
    </xf>
    <xf numFmtId="172" fontId="37" fillId="0" borderId="5">
      <alignment horizontal="right" vertical="center" shrinkToFit="1"/>
      <protection/>
    </xf>
    <xf numFmtId="49" fontId="37" fillId="0" borderId="1">
      <alignment horizontal="center"/>
      <protection/>
    </xf>
    <xf numFmtId="49" fontId="37" fillId="0" borderId="10">
      <alignment horizontal="center"/>
      <protection/>
    </xf>
    <xf numFmtId="0" fontId="37" fillId="0" borderId="0">
      <alignment horizontal="left" wrapText="1"/>
      <protection/>
    </xf>
    <xf numFmtId="49" fontId="37" fillId="0" borderId="11">
      <alignment horizontal="center" vertical="center"/>
      <protection/>
    </xf>
    <xf numFmtId="49" fontId="37" fillId="0" borderId="3">
      <alignment horizontal="center" vertical="center"/>
      <protection/>
    </xf>
    <xf numFmtId="49" fontId="37" fillId="0" borderId="0">
      <alignment/>
      <protection/>
    </xf>
    <xf numFmtId="49" fontId="37" fillId="0" borderId="1">
      <alignment/>
      <protection/>
    </xf>
    <xf numFmtId="49" fontId="37" fillId="0" borderId="12">
      <alignment horizontal="center" vertical="center"/>
      <protection/>
    </xf>
    <xf numFmtId="0" fontId="37" fillId="0" borderId="0">
      <alignment horizontal="center" vertical="top"/>
      <protection/>
    </xf>
    <xf numFmtId="0" fontId="39" fillId="0" borderId="1">
      <alignment/>
      <protection/>
    </xf>
    <xf numFmtId="0" fontId="37" fillId="0" borderId="9">
      <alignment horizontal="center" vertical="center" wrapText="1"/>
      <protection/>
    </xf>
    <xf numFmtId="0" fontId="37" fillId="0" borderId="3">
      <alignment horizontal="center" vertical="center" wrapText="1"/>
      <protection/>
    </xf>
    <xf numFmtId="0" fontId="37" fillId="0" borderId="5">
      <alignment horizontal="center" vertical="center" wrapText="1"/>
      <protection/>
    </xf>
    <xf numFmtId="0" fontId="39" fillId="0" borderId="5">
      <alignment horizontal="center" vertical="center"/>
      <protection/>
    </xf>
    <xf numFmtId="0" fontId="39" fillId="0" borderId="5">
      <alignment/>
      <protection/>
    </xf>
    <xf numFmtId="0" fontId="37" fillId="0" borderId="6">
      <alignment horizontal="center" vertical="center" wrapText="1"/>
      <protection/>
    </xf>
    <xf numFmtId="0" fontId="37" fillId="0" borderId="14">
      <alignment horizontal="center" wrapTex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8" applyNumberFormat="0" applyAlignment="0" applyProtection="0"/>
    <xf numFmtId="0" fontId="43" fillId="28" borderId="19" applyNumberFormat="0" applyAlignment="0" applyProtection="0"/>
    <xf numFmtId="0" fontId="44" fillId="28" borderId="18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29" borderId="24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25" applyNumberFormat="0" applyFont="0" applyAlignment="0" applyProtection="0"/>
    <xf numFmtId="9" fontId="0" fillId="0" borderId="0" applyFont="0" applyFill="0" applyBorder="0" applyAlignment="0" applyProtection="0"/>
    <xf numFmtId="0" fontId="56" fillId="0" borderId="26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9" fillId="19" borderId="0" xfId="95" applyNumberFormat="1" applyProtection="1">
      <alignment/>
      <protection/>
    </xf>
    <xf numFmtId="0" fontId="39" fillId="0" borderId="0" xfId="82" applyNumberFormat="1" applyProtection="1">
      <alignment/>
      <protection/>
    </xf>
    <xf numFmtId="0" fontId="37" fillId="0" borderId="0" xfId="134" applyNumberFormat="1" applyProtection="1">
      <alignment horizontal="right"/>
      <protection/>
    </xf>
    <xf numFmtId="0" fontId="37" fillId="0" borderId="0" xfId="83" applyNumberFormat="1" applyProtection="1">
      <alignment horizontal="left"/>
      <protection/>
    </xf>
    <xf numFmtId="0" fontId="39" fillId="19" borderId="0" xfId="96" applyNumberFormat="1" applyProtection="1">
      <alignment wrapText="1"/>
      <protection/>
    </xf>
    <xf numFmtId="0" fontId="39" fillId="0" borderId="0" xfId="135" applyNumberFormat="1" applyProtection="1">
      <alignment horizontal="left" wrapText="1"/>
      <protection/>
    </xf>
    <xf numFmtId="0" fontId="37" fillId="0" borderId="0" xfId="123" applyNumberFormat="1" applyProtection="1">
      <alignment horizontal="center"/>
      <protection/>
    </xf>
    <xf numFmtId="0" fontId="37" fillId="0" borderId="0" xfId="111" applyNumberFormat="1" applyProtection="1">
      <alignment/>
      <protection/>
    </xf>
    <xf numFmtId="49" fontId="37" fillId="0" borderId="0" xfId="133" applyNumberFormat="1" applyProtection="1">
      <alignment horizontal="center"/>
      <protection/>
    </xf>
    <xf numFmtId="0" fontId="39" fillId="19" borderId="0" xfId="97" applyNumberFormat="1" applyProtection="1">
      <alignment/>
      <protection/>
    </xf>
    <xf numFmtId="49" fontId="37" fillId="19" borderId="0" xfId="98" applyNumberFormat="1" applyProtection="1">
      <alignment/>
      <protection/>
    </xf>
    <xf numFmtId="0" fontId="37" fillId="0" borderId="1" xfId="85" applyNumberFormat="1" applyProtection="1">
      <alignment horizontal="left"/>
      <protection/>
    </xf>
    <xf numFmtId="49" fontId="37" fillId="19" borderId="1" xfId="100" applyNumberFormat="1" applyProtection="1">
      <alignment/>
      <protection/>
    </xf>
    <xf numFmtId="0" fontId="37" fillId="0" borderId="3" xfId="150" applyNumberFormat="1" applyProtection="1">
      <alignment horizontal="center" vertical="center" wrapText="1"/>
      <protection/>
    </xf>
    <xf numFmtId="0" fontId="37" fillId="0" borderId="9" xfId="89" applyNumberFormat="1" applyProtection="1">
      <alignment horizontal="center" vertical="center"/>
      <protection/>
    </xf>
    <xf numFmtId="49" fontId="37" fillId="19" borderId="14" xfId="104" applyNumberFormat="1" applyProtection="1">
      <alignment horizontal="center" vertical="center"/>
      <protection/>
    </xf>
    <xf numFmtId="0" fontId="37" fillId="0" borderId="14" xfId="119" applyNumberFormat="1" applyProtection="1">
      <alignment horizontal="center" vertical="center"/>
      <protection/>
    </xf>
    <xf numFmtId="0" fontId="37" fillId="0" borderId="7" xfId="91" applyNumberFormat="1" applyProtection="1">
      <alignment horizontal="left" vertical="top" wrapText="1"/>
      <protection/>
    </xf>
    <xf numFmtId="49" fontId="37" fillId="19" borderId="2" xfId="38" applyNumberFormat="1" applyProtection="1">
      <alignment horizontal="center" vertical="center" wrapText="1"/>
      <protection/>
    </xf>
    <xf numFmtId="49" fontId="37" fillId="0" borderId="3" xfId="39" applyNumberFormat="1" applyProtection="1">
      <alignment horizontal="center" vertical="center" wrapText="1"/>
      <protection/>
    </xf>
    <xf numFmtId="49" fontId="37" fillId="19" borderId="3" xfId="40" applyNumberFormat="1" applyProtection="1">
      <alignment horizontal="center" vertical="center" wrapText="1"/>
      <protection/>
    </xf>
    <xf numFmtId="172" fontId="37" fillId="0" borderId="3" xfId="137" applyNumberFormat="1" applyProtection="1">
      <alignment horizontal="right" vertical="center" shrinkToFit="1"/>
      <protection/>
    </xf>
    <xf numFmtId="0" fontId="37" fillId="0" borderId="0" xfId="93" applyNumberFormat="1" applyProtection="1">
      <alignment horizontal="left" wrapText="1"/>
      <protection/>
    </xf>
    <xf numFmtId="49" fontId="37" fillId="19" borderId="0" xfId="110" applyNumberFormat="1" applyProtection="1">
      <alignment horizontal="center"/>
      <protection/>
    </xf>
    <xf numFmtId="0" fontId="37" fillId="0" borderId="1" xfId="125" applyNumberFormat="1" applyProtection="1">
      <alignment horizontal="center"/>
      <protection/>
    </xf>
    <xf numFmtId="49" fontId="37" fillId="19" borderId="1" xfId="130" applyNumberFormat="1" applyProtection="1">
      <alignment horizontal="center"/>
      <protection/>
    </xf>
    <xf numFmtId="49" fontId="37" fillId="0" borderId="1" xfId="139" applyNumberFormat="1" applyProtection="1">
      <alignment horizontal="center"/>
      <protection/>
    </xf>
    <xf numFmtId="0" fontId="41" fillId="0" borderId="0" xfId="126" applyNumberFormat="1" applyProtection="1">
      <alignment/>
      <protection/>
    </xf>
    <xf numFmtId="0" fontId="37" fillId="0" borderId="0" xfId="147" applyNumberFormat="1" applyProtection="1">
      <alignment horizontal="center" vertical="top"/>
      <protection/>
    </xf>
    <xf numFmtId="0" fontId="39" fillId="19" borderId="0" xfId="51" applyNumberFormat="1" applyProtection="1">
      <alignment horizontal="left"/>
      <protection/>
    </xf>
    <xf numFmtId="0" fontId="37" fillId="19" borderId="0" xfId="69" applyNumberFormat="1" applyProtection="1">
      <alignment horizontal="center"/>
      <protection/>
    </xf>
    <xf numFmtId="0" fontId="40" fillId="19" borderId="0" xfId="54" applyNumberFormat="1" applyProtection="1">
      <alignment horizontal="left"/>
      <protection/>
    </xf>
    <xf numFmtId="0" fontId="37" fillId="19" borderId="0" xfId="61" applyNumberFormat="1" applyProtection="1">
      <alignment/>
      <protection/>
    </xf>
    <xf numFmtId="0" fontId="37" fillId="19" borderId="0" xfId="55" applyNumberFormat="1" applyProtection="1">
      <alignment horizontal="left"/>
      <protection/>
    </xf>
    <xf numFmtId="0" fontId="37" fillId="19" borderId="1" xfId="56" applyNumberFormat="1" applyProtection="1">
      <alignment horizontal="left"/>
      <protection/>
    </xf>
    <xf numFmtId="0" fontId="37" fillId="19" borderId="1" xfId="62" applyNumberFormat="1" applyProtection="1">
      <alignment/>
      <protection/>
    </xf>
    <xf numFmtId="49" fontId="37" fillId="19" borderId="3" xfId="58" applyNumberFormat="1" applyProtection="1">
      <alignment horizontal="center"/>
      <protection/>
    </xf>
    <xf numFmtId="49" fontId="37" fillId="19" borderId="5" xfId="59" applyNumberFormat="1" applyProtection="1">
      <alignment horizontal="center"/>
      <protection/>
    </xf>
    <xf numFmtId="49" fontId="37" fillId="0" borderId="3" xfId="65" applyNumberFormat="1" applyProtection="1">
      <alignment horizontal="center"/>
      <protection/>
    </xf>
    <xf numFmtId="49" fontId="37" fillId="0" borderId="5" xfId="66" applyNumberFormat="1" applyProtection="1">
      <alignment horizontal="center"/>
      <protection/>
    </xf>
    <xf numFmtId="49" fontId="37" fillId="19" borderId="6" xfId="60" applyNumberFormat="1" applyProtection="1">
      <alignment horizontal="center"/>
      <protection/>
    </xf>
    <xf numFmtId="49" fontId="37" fillId="0" borderId="6" xfId="67" applyNumberFormat="1" applyProtection="1">
      <alignment horizontal="center"/>
      <protection/>
    </xf>
    <xf numFmtId="172" fontId="37" fillId="0" borderId="7" xfId="75" applyNumberFormat="1" applyProtection="1">
      <alignment horizontal="right" vertical="center" shrinkToFit="1"/>
      <protection/>
    </xf>
    <xf numFmtId="172" fontId="37" fillId="0" borderId="5" xfId="138" applyNumberFormat="1" applyProtection="1">
      <alignment horizontal="right" vertical="center" shrinkToFit="1"/>
      <protection/>
    </xf>
    <xf numFmtId="0" fontId="37" fillId="0" borderId="10" xfId="68" applyNumberFormat="1" applyProtection="1">
      <alignment horizontal="center"/>
      <protection/>
    </xf>
    <xf numFmtId="0" fontId="37" fillId="0" borderId="10" xfId="71" applyNumberFormat="1" applyProtection="1">
      <alignment horizontal="left"/>
      <protection/>
    </xf>
    <xf numFmtId="0" fontId="37" fillId="0" borderId="27" xfId="151" applyNumberFormat="1" applyBorder="1" applyProtection="1">
      <alignment horizontal="center" vertical="center" wrapText="1"/>
      <protection/>
    </xf>
    <xf numFmtId="49" fontId="37" fillId="0" borderId="27" xfId="42" applyNumberFormat="1" applyBorder="1" applyProtection="1">
      <alignment horizontal="center" vertical="center" wrapText="1"/>
      <protection/>
    </xf>
    <xf numFmtId="172" fontId="37" fillId="0" borderId="27" xfId="138" applyNumberFormat="1" applyBorder="1" applyProtection="1">
      <alignment horizontal="right" vertical="center" shrinkToFit="1"/>
      <protection/>
    </xf>
    <xf numFmtId="0" fontId="2" fillId="0" borderId="7" xfId="91" applyNumberFormat="1" applyFont="1" applyProtection="1">
      <alignment horizontal="left" vertical="top" wrapText="1"/>
      <protection/>
    </xf>
    <xf numFmtId="49" fontId="2" fillId="19" borderId="2" xfId="38" applyNumberFormat="1" applyFont="1" applyProtection="1">
      <alignment horizontal="center" vertical="center" wrapText="1"/>
      <protection/>
    </xf>
    <xf numFmtId="49" fontId="2" fillId="0" borderId="27" xfId="41" applyNumberFormat="1" applyFont="1" applyBorder="1" applyProtection="1">
      <alignment horizontal="center" vertical="center" wrapText="1"/>
      <protection/>
    </xf>
    <xf numFmtId="0" fontId="3" fillId="0" borderId="7" xfId="91" applyNumberFormat="1" applyFont="1" applyProtection="1">
      <alignment horizontal="left" vertical="top" wrapText="1"/>
      <protection/>
    </xf>
    <xf numFmtId="49" fontId="3" fillId="19" borderId="2" xfId="38" applyNumberFormat="1" applyFont="1" applyProtection="1">
      <alignment horizontal="center" vertical="center" wrapText="1"/>
      <protection/>
    </xf>
    <xf numFmtId="0" fontId="3" fillId="0" borderId="3" xfId="150" applyNumberFormat="1" applyFont="1" applyProtection="1">
      <alignment horizontal="center" vertical="center" wrapText="1"/>
      <protection/>
    </xf>
    <xf numFmtId="49" fontId="3" fillId="0" borderId="3" xfId="39" applyNumberFormat="1" applyFont="1" applyProtection="1">
      <alignment horizontal="center" vertical="center" wrapText="1"/>
      <protection/>
    </xf>
    <xf numFmtId="49" fontId="3" fillId="19" borderId="3" xfId="40" applyNumberFormat="1" applyFont="1" applyProtection="1">
      <alignment horizontal="center" vertical="center" wrapText="1"/>
      <protection/>
    </xf>
    <xf numFmtId="172" fontId="3" fillId="0" borderId="3" xfId="137" applyNumberFormat="1" applyFont="1" applyProtection="1">
      <alignment horizontal="right" vertical="center" shrinkToFit="1"/>
      <protection/>
    </xf>
    <xf numFmtId="172" fontId="3" fillId="0" borderId="7" xfId="75" applyNumberFormat="1" applyFont="1" applyProtection="1">
      <alignment horizontal="right" vertical="center" shrinkToFit="1"/>
      <protection/>
    </xf>
    <xf numFmtId="0" fontId="3" fillId="0" borderId="8" xfId="92" applyNumberFormat="1" applyFont="1" applyProtection="1">
      <alignment horizontal="left" vertical="top" wrapText="1"/>
      <protection/>
    </xf>
    <xf numFmtId="49" fontId="3" fillId="0" borderId="4" xfId="41" applyNumberFormat="1" applyFont="1" applyProtection="1">
      <alignment horizontal="center" vertical="center" wrapText="1"/>
      <protection/>
    </xf>
    <xf numFmtId="0" fontId="37" fillId="0" borderId="0" xfId="84" applyBorder="1" applyProtection="1">
      <alignment horizontal="left"/>
      <protection locked="0"/>
    </xf>
    <xf numFmtId="0" fontId="37" fillId="0" borderId="27" xfId="150" applyNumberFormat="1" applyBorder="1" applyProtection="1">
      <alignment horizontal="center" vertical="center" wrapText="1"/>
      <protection/>
    </xf>
    <xf numFmtId="49" fontId="37" fillId="0" borderId="27" xfId="39" applyNumberFormat="1" applyBorder="1" applyProtection="1">
      <alignment horizontal="center" vertical="center" wrapText="1"/>
      <protection/>
    </xf>
    <xf numFmtId="49" fontId="37" fillId="19" borderId="27" xfId="40" applyNumberFormat="1" applyBorder="1" applyProtection="1">
      <alignment horizontal="center" vertical="center" wrapText="1"/>
      <protection/>
    </xf>
    <xf numFmtId="172" fontId="37" fillId="0" borderId="27" xfId="137" applyNumberFormat="1" applyBorder="1" applyProtection="1">
      <alignment horizontal="right" vertical="center" shrinkToFit="1"/>
      <protection/>
    </xf>
    <xf numFmtId="0" fontId="37" fillId="0" borderId="28" xfId="91" applyNumberFormat="1" applyBorder="1" applyProtection="1">
      <alignment horizontal="left" vertical="top" wrapText="1"/>
      <protection/>
    </xf>
    <xf numFmtId="49" fontId="2" fillId="19" borderId="29" xfId="38" applyNumberFormat="1" applyFont="1" applyBorder="1" applyProtection="1">
      <alignment horizontal="center" vertical="center" wrapText="1"/>
      <protection/>
    </xf>
    <xf numFmtId="49" fontId="2" fillId="0" borderId="29" xfId="41" applyNumberFormat="1" applyFont="1" applyBorder="1" applyProtection="1">
      <alignment horizontal="center" vertical="center" wrapText="1"/>
      <protection/>
    </xf>
    <xf numFmtId="49" fontId="37" fillId="0" borderId="30" xfId="66" applyNumberFormat="1" applyBorder="1" applyProtection="1">
      <alignment horizontal="center"/>
      <protection/>
    </xf>
    <xf numFmtId="49" fontId="37" fillId="0" borderId="31" xfId="66" applyNumberFormat="1" applyBorder="1" applyProtection="1">
      <alignment horizontal="center"/>
      <protection/>
    </xf>
    <xf numFmtId="49" fontId="37" fillId="0" borderId="27" xfId="65" applyNumberFormat="1" applyBorder="1" applyProtection="1">
      <alignment horizontal="center"/>
      <protection/>
    </xf>
    <xf numFmtId="49" fontId="37" fillId="0" borderId="32" xfId="67" applyNumberFormat="1" applyBorder="1" applyProtection="1">
      <alignment horizontal="center"/>
      <protection/>
    </xf>
    <xf numFmtId="49" fontId="37" fillId="0" borderId="33" xfId="67" applyNumberFormat="1" applyBorder="1" applyProtection="1">
      <alignment horizontal="center"/>
      <protection/>
    </xf>
    <xf numFmtId="0" fontId="37" fillId="0" borderId="34" xfId="119" applyNumberFormat="1" applyBorder="1" applyProtection="1">
      <alignment horizontal="center" vertical="center"/>
      <protection/>
    </xf>
    <xf numFmtId="49" fontId="37" fillId="0" borderId="35" xfId="66" applyNumberFormat="1" applyBorder="1" applyProtection="1">
      <alignment horizontal="center"/>
      <protection/>
    </xf>
    <xf numFmtId="49" fontId="37" fillId="0" borderId="36" xfId="66" applyNumberFormat="1" applyBorder="1" applyProtection="1">
      <alignment horizontal="center"/>
      <protection/>
    </xf>
    <xf numFmtId="49" fontId="37" fillId="0" borderId="37" xfId="67" applyNumberFormat="1" applyBorder="1" applyProtection="1">
      <alignment horizontal="center"/>
      <protection/>
    </xf>
    <xf numFmtId="0" fontId="37" fillId="0" borderId="0" xfId="121" applyBorder="1" applyProtection="1">
      <alignment horizontal="center"/>
      <protection locked="0"/>
    </xf>
    <xf numFmtId="0" fontId="37" fillId="0" borderId="0" xfId="122" applyBorder="1" applyProtection="1">
      <alignment horizontal="center"/>
      <protection locked="0"/>
    </xf>
    <xf numFmtId="49" fontId="37" fillId="0" borderId="38" xfId="65" applyNumberFormat="1" applyBorder="1" applyProtection="1">
      <alignment horizontal="center"/>
      <protection/>
    </xf>
    <xf numFmtId="49" fontId="37" fillId="0" borderId="35" xfId="65" applyNumberFormat="1" applyBorder="1" applyProtection="1">
      <alignment horizontal="center"/>
      <protection/>
    </xf>
    <xf numFmtId="49" fontId="37" fillId="0" borderId="39" xfId="65" applyNumberFormat="1" applyBorder="1" applyProtection="1">
      <alignment horizontal="center"/>
      <protection/>
    </xf>
    <xf numFmtId="49" fontId="37" fillId="0" borderId="40" xfId="66" applyNumberFormat="1" applyBorder="1" applyProtection="1">
      <alignment horizontal="center"/>
      <protection/>
    </xf>
    <xf numFmtId="0" fontId="3" fillId="0" borderId="0" xfId="93" applyNumberFormat="1" applyFont="1" applyProtection="1">
      <alignment horizontal="left" wrapText="1"/>
      <protection/>
    </xf>
    <xf numFmtId="0" fontId="3" fillId="0" borderId="3" xfId="137" applyNumberFormat="1" applyFont="1" applyProtection="1">
      <alignment horizontal="right" vertical="center" shrinkToFit="1"/>
      <protection/>
    </xf>
    <xf numFmtId="49" fontId="37" fillId="19" borderId="0" xfId="127" applyNumberFormat="1" applyBorder="1" applyProtection="1">
      <alignment/>
      <protection/>
    </xf>
    <xf numFmtId="0" fontId="37" fillId="0" borderId="0" xfId="131" applyNumberFormat="1" applyBorder="1" applyProtection="1">
      <alignment/>
      <protection/>
    </xf>
    <xf numFmtId="49" fontId="37" fillId="19" borderId="0" xfId="98" applyNumberFormat="1" applyBorder="1" applyProtection="1">
      <alignment/>
      <protection/>
    </xf>
    <xf numFmtId="0" fontId="37" fillId="19" borderId="0" xfId="61" applyNumberFormat="1" applyBorder="1" applyProtection="1">
      <alignment/>
      <protection/>
    </xf>
    <xf numFmtId="0" fontId="39" fillId="19" borderId="0" xfId="97" applyNumberFormat="1" applyBorder="1" applyProtection="1">
      <alignment/>
      <protection/>
    </xf>
    <xf numFmtId="0" fontId="3" fillId="0" borderId="28" xfId="91" applyNumberFormat="1" applyFont="1" applyBorder="1" applyProtection="1">
      <alignment horizontal="left" vertical="top" wrapText="1"/>
      <protection/>
    </xf>
    <xf numFmtId="49" fontId="37" fillId="19" borderId="41" xfId="38" applyNumberFormat="1" applyBorder="1" applyProtection="1">
      <alignment horizontal="center" vertical="center" wrapText="1"/>
      <protection/>
    </xf>
    <xf numFmtId="0" fontId="3" fillId="0" borderId="42" xfId="137" applyNumberFormat="1" applyFont="1" applyBorder="1" applyProtection="1">
      <alignment horizontal="right" vertical="center" shrinkToFit="1"/>
      <protection/>
    </xf>
    <xf numFmtId="172" fontId="3" fillId="0" borderId="43" xfId="137" applyNumberFormat="1" applyFont="1" applyBorder="1" applyProtection="1">
      <alignment horizontal="right" vertical="center" shrinkToFit="1"/>
      <protection/>
    </xf>
    <xf numFmtId="172" fontId="37" fillId="0" borderId="44" xfId="76" applyNumberFormat="1" applyBorder="1" applyProtection="1">
      <alignment horizontal="right" vertical="center" shrinkToFit="1"/>
      <protection/>
    </xf>
    <xf numFmtId="172" fontId="3" fillId="0" borderId="45" xfId="137" applyNumberFormat="1" applyFont="1" applyBorder="1" applyProtection="1">
      <alignment horizontal="right" vertical="center" shrinkToFit="1"/>
      <protection/>
    </xf>
    <xf numFmtId="172" fontId="3" fillId="0" borderId="46" xfId="137" applyNumberFormat="1" applyFont="1" applyBorder="1" applyProtection="1">
      <alignment horizontal="right" vertical="center" shrinkToFit="1"/>
      <protection/>
    </xf>
    <xf numFmtId="172" fontId="37" fillId="0" borderId="43" xfId="137" applyNumberFormat="1" applyBorder="1" applyProtection="1">
      <alignment horizontal="right" vertical="center" shrinkToFit="1"/>
      <protection/>
    </xf>
    <xf numFmtId="172" fontId="3" fillId="0" borderId="47" xfId="137" applyNumberFormat="1" applyFont="1" applyBorder="1" applyProtection="1">
      <alignment horizontal="right" vertical="center" shrinkToFit="1"/>
      <protection/>
    </xf>
    <xf numFmtId="172" fontId="37" fillId="0" borderId="44" xfId="75" applyNumberFormat="1" applyBorder="1" applyProtection="1">
      <alignment horizontal="right" vertical="center" shrinkToFit="1"/>
      <protection/>
    </xf>
    <xf numFmtId="172" fontId="37" fillId="0" borderId="48" xfId="138" applyNumberFormat="1" applyBorder="1" applyProtection="1">
      <alignment horizontal="right" vertical="center" shrinkToFit="1"/>
      <protection/>
    </xf>
    <xf numFmtId="172" fontId="37" fillId="0" borderId="49" xfId="76" applyNumberFormat="1" applyBorder="1" applyProtection="1">
      <alignment horizontal="right" vertical="center" shrinkToFit="1"/>
      <protection/>
    </xf>
    <xf numFmtId="49" fontId="37" fillId="0" borderId="50" xfId="132" applyNumberFormat="1" applyBorder="1" applyProtection="1">
      <alignment horizontal="center"/>
      <protection/>
    </xf>
    <xf numFmtId="0" fontId="37" fillId="0" borderId="51" xfId="120" applyNumberFormat="1" applyBorder="1" applyProtection="1">
      <alignment horizontal="center"/>
      <protection/>
    </xf>
    <xf numFmtId="49" fontId="37" fillId="0" borderId="51" xfId="132" applyNumberFormat="1" applyBorder="1" applyProtection="1">
      <alignment horizontal="center"/>
      <protection/>
    </xf>
    <xf numFmtId="2" fontId="37" fillId="0" borderId="51" xfId="132" applyNumberFormat="1" applyBorder="1" applyProtection="1">
      <alignment horizontal="center"/>
      <protection/>
    </xf>
    <xf numFmtId="2" fontId="37" fillId="0" borderId="52" xfId="132" applyNumberFormat="1" applyBorder="1" applyProtection="1">
      <alignment horizontal="center"/>
      <protection/>
    </xf>
    <xf numFmtId="49" fontId="3" fillId="19" borderId="53" xfId="38" applyNumberFormat="1" applyFont="1" applyBorder="1" applyProtection="1">
      <alignment horizontal="center" vertical="center" wrapText="1"/>
      <protection/>
    </xf>
    <xf numFmtId="49" fontId="37" fillId="19" borderId="53" xfId="38" applyNumberFormat="1" applyBorder="1" applyProtection="1">
      <alignment horizontal="center" vertical="center" wrapText="1"/>
      <protection/>
    </xf>
    <xf numFmtId="49" fontId="37" fillId="19" borderId="54" xfId="104" applyNumberFormat="1" applyBorder="1" applyProtection="1">
      <alignment horizontal="center" vertical="center"/>
      <protection/>
    </xf>
    <xf numFmtId="49" fontId="3" fillId="19" borderId="31" xfId="38" applyNumberFormat="1" applyFont="1" applyBorder="1" applyProtection="1">
      <alignment horizontal="center" vertical="center" wrapText="1"/>
      <protection/>
    </xf>
    <xf numFmtId="0" fontId="37" fillId="0" borderId="54" xfId="119" applyNumberFormat="1" applyBorder="1" applyProtection="1">
      <alignment horizontal="center" vertical="center"/>
      <protection/>
    </xf>
    <xf numFmtId="0" fontId="37" fillId="0" borderId="55" xfId="119" applyNumberFormat="1" applyBorder="1" applyProtection="1">
      <alignment horizontal="center" vertical="center"/>
      <protection/>
    </xf>
    <xf numFmtId="49" fontId="37" fillId="0" borderId="27" xfId="132" applyNumberFormat="1" applyBorder="1" applyProtection="1">
      <alignment horizontal="center"/>
      <protection/>
    </xf>
    <xf numFmtId="0" fontId="37" fillId="0" borderId="27" xfId="120" applyNumberFormat="1" applyBorder="1" applyProtection="1">
      <alignment horizontal="center"/>
      <protection/>
    </xf>
    <xf numFmtId="0" fontId="6" fillId="0" borderId="27" xfId="0" applyFont="1" applyBorder="1" applyAlignment="1">
      <alignment horizontal="center" vertical="top" wrapText="1"/>
    </xf>
    <xf numFmtId="14" fontId="6" fillId="0" borderId="27" xfId="0" applyNumberFormat="1" applyFont="1" applyBorder="1" applyAlignment="1">
      <alignment horizontal="center" vertical="top" wrapText="1"/>
    </xf>
    <xf numFmtId="11" fontId="6" fillId="0" borderId="27" xfId="0" applyNumberFormat="1" applyFont="1" applyBorder="1" applyAlignment="1">
      <alignment vertical="top" wrapText="1"/>
    </xf>
    <xf numFmtId="49" fontId="6" fillId="0" borderId="27" xfId="0" applyNumberFormat="1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7" xfId="0" applyFont="1" applyFill="1" applyBorder="1" applyAlignment="1" quotePrefix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11" fontId="6" fillId="0" borderId="28" xfId="0" applyNumberFormat="1" applyFont="1" applyBorder="1" applyAlignment="1">
      <alignment vertical="top" wrapText="1"/>
    </xf>
    <xf numFmtId="0" fontId="6" fillId="0" borderId="56" xfId="36" applyFont="1" applyBorder="1" applyAlignment="1">
      <alignment vertical="top" wrapText="1"/>
      <protection/>
    </xf>
    <xf numFmtId="0" fontId="6" fillId="0" borderId="35" xfId="36" applyFont="1" applyBorder="1" applyAlignment="1">
      <alignment vertical="top" wrapText="1"/>
      <protection/>
    </xf>
    <xf numFmtId="11" fontId="6" fillId="34" borderId="28" xfId="0" applyNumberFormat="1" applyFont="1" applyFill="1" applyBorder="1" applyAlignment="1">
      <alignment vertical="top" wrapText="1"/>
    </xf>
    <xf numFmtId="49" fontId="6" fillId="34" borderId="27" xfId="0" applyNumberFormat="1" applyFont="1" applyFill="1" applyBorder="1" applyAlignment="1">
      <alignment vertical="top" wrapText="1"/>
    </xf>
    <xf numFmtId="0" fontId="6" fillId="34" borderId="56" xfId="36" applyFont="1" applyFill="1" applyBorder="1" applyAlignment="1">
      <alignment vertical="top" wrapText="1"/>
      <protection/>
    </xf>
    <xf numFmtId="0" fontId="6" fillId="34" borderId="35" xfId="36" applyFont="1" applyFill="1" applyBorder="1" applyAlignment="1">
      <alignment vertical="top" wrapText="1"/>
      <protection/>
    </xf>
    <xf numFmtId="0" fontId="37" fillId="0" borderId="57" xfId="119" applyNumberFormat="1" applyBorder="1" applyProtection="1">
      <alignment horizontal="center" vertical="center"/>
      <protection/>
    </xf>
    <xf numFmtId="0" fontId="37" fillId="0" borderId="58" xfId="119" applyNumberFormat="1" applyBorder="1" applyProtection="1">
      <alignment horizontal="center" vertical="center"/>
      <protection/>
    </xf>
    <xf numFmtId="0" fontId="9" fillId="0" borderId="27" xfId="35" applyFont="1" applyFill="1" applyBorder="1" applyAlignment="1" quotePrefix="1">
      <alignment horizontal="left" vertical="top" wrapText="1"/>
      <protection/>
    </xf>
    <xf numFmtId="11" fontId="6" fillId="0" borderId="28" xfId="0" applyNumberFormat="1" applyFont="1" applyFill="1" applyBorder="1" applyAlignment="1">
      <alignment vertical="top" wrapText="1"/>
    </xf>
    <xf numFmtId="11" fontId="6" fillId="34" borderId="27" xfId="0" applyNumberFormat="1" applyFont="1" applyFill="1" applyBorder="1" applyAlignment="1">
      <alignment horizontal="left" vertical="top" wrapText="1"/>
    </xf>
    <xf numFmtId="49" fontId="6" fillId="35" borderId="59" xfId="0" applyNumberFormat="1" applyFont="1" applyFill="1" applyBorder="1" applyAlignment="1">
      <alignment vertical="top" wrapText="1"/>
    </xf>
    <xf numFmtId="49" fontId="9" fillId="19" borderId="3" xfId="58" applyNumberFormat="1" applyFont="1" applyProtection="1">
      <alignment horizontal="center"/>
      <protection/>
    </xf>
    <xf numFmtId="49" fontId="9" fillId="19" borderId="5" xfId="59" applyNumberFormat="1" applyFont="1" applyProtection="1">
      <alignment horizontal="center"/>
      <protection/>
    </xf>
    <xf numFmtId="49" fontId="9" fillId="0" borderId="27" xfId="65" applyNumberFormat="1" applyFont="1" applyBorder="1" applyProtection="1">
      <alignment horizontal="center"/>
      <protection/>
    </xf>
    <xf numFmtId="49" fontId="9" fillId="0" borderId="3" xfId="65" applyNumberFormat="1" applyFont="1" applyProtection="1">
      <alignment horizontal="center"/>
      <protection/>
    </xf>
    <xf numFmtId="49" fontId="9" fillId="0" borderId="38" xfId="65" applyNumberFormat="1" applyFont="1" applyBorder="1" applyProtection="1">
      <alignment horizontal="center"/>
      <protection/>
    </xf>
    <xf numFmtId="49" fontId="9" fillId="0" borderId="56" xfId="65" applyNumberFormat="1" applyFont="1" applyBorder="1" applyProtection="1">
      <alignment horizontal="center"/>
      <protection/>
    </xf>
    <xf numFmtId="49" fontId="9" fillId="0" borderId="35" xfId="65" applyNumberFormat="1" applyFont="1" applyBorder="1" applyProtection="1">
      <alignment horizontal="center"/>
      <protection/>
    </xf>
    <xf numFmtId="49" fontId="9" fillId="0" borderId="53" xfId="65" applyNumberFormat="1" applyFont="1" applyBorder="1" applyProtection="1">
      <alignment horizontal="center"/>
      <protection/>
    </xf>
    <xf numFmtId="49" fontId="9" fillId="0" borderId="5" xfId="66" applyNumberFormat="1" applyFont="1" applyProtection="1">
      <alignment horizontal="center"/>
      <protection/>
    </xf>
    <xf numFmtId="49" fontId="9" fillId="0" borderId="30" xfId="66" applyNumberFormat="1" applyFont="1" applyBorder="1" applyProtection="1">
      <alignment horizontal="center"/>
      <protection/>
    </xf>
    <xf numFmtId="49" fontId="9" fillId="0" borderId="60" xfId="66" applyNumberFormat="1" applyFont="1" applyBorder="1" applyProtection="1">
      <alignment horizontal="center"/>
      <protection/>
    </xf>
    <xf numFmtId="49" fontId="9" fillId="0" borderId="36" xfId="66" applyNumberFormat="1" applyFont="1" applyBorder="1" applyProtection="1">
      <alignment horizontal="center"/>
      <protection/>
    </xf>
    <xf numFmtId="49" fontId="9" fillId="0" borderId="31" xfId="66" applyNumberFormat="1" applyFont="1" applyBorder="1" applyProtection="1">
      <alignment horizontal="center"/>
      <protection/>
    </xf>
    <xf numFmtId="49" fontId="9" fillId="19" borderId="6" xfId="60" applyNumberFormat="1" applyFont="1" applyProtection="1">
      <alignment horizontal="center"/>
      <protection/>
    </xf>
    <xf numFmtId="49" fontId="9" fillId="0" borderId="6" xfId="67" applyNumberFormat="1" applyFont="1" applyProtection="1">
      <alignment horizontal="center"/>
      <protection/>
    </xf>
    <xf numFmtId="49" fontId="9" fillId="0" borderId="32" xfId="67" applyNumberFormat="1" applyFont="1" applyBorder="1" applyProtection="1">
      <alignment horizontal="center"/>
      <protection/>
    </xf>
    <xf numFmtId="49" fontId="9" fillId="0" borderId="61" xfId="67" applyNumberFormat="1" applyFont="1" applyBorder="1" applyProtection="1">
      <alignment horizontal="center"/>
      <protection/>
    </xf>
    <xf numFmtId="49" fontId="9" fillId="0" borderId="37" xfId="67" applyNumberFormat="1" applyFont="1" applyBorder="1" applyProtection="1">
      <alignment horizontal="center"/>
      <protection/>
    </xf>
    <xf numFmtId="49" fontId="9" fillId="0" borderId="33" xfId="67" applyNumberFormat="1" applyFont="1" applyBorder="1" applyProtection="1">
      <alignment horizontal="center"/>
      <protection/>
    </xf>
    <xf numFmtId="0" fontId="11" fillId="0" borderId="57" xfId="91" applyNumberFormat="1" applyFont="1" applyBorder="1" applyProtection="1">
      <alignment horizontal="left" vertical="top" wrapText="1"/>
      <protection/>
    </xf>
    <xf numFmtId="0" fontId="11" fillId="0" borderId="54" xfId="91" applyNumberFormat="1" applyFont="1" applyBorder="1" applyProtection="1">
      <alignment horizontal="left" vertical="top" wrapText="1"/>
      <protection/>
    </xf>
    <xf numFmtId="0" fontId="9" fillId="0" borderId="54" xfId="91" applyNumberFormat="1" applyFont="1" applyBorder="1" applyProtection="1">
      <alignment horizontal="left" vertical="top" wrapText="1"/>
      <protection/>
    </xf>
    <xf numFmtId="0" fontId="9" fillId="0" borderId="30" xfId="91" applyNumberFormat="1" applyFont="1" applyBorder="1" applyProtection="1">
      <alignment horizontal="left" vertical="top" wrapText="1"/>
      <protection/>
    </xf>
    <xf numFmtId="0" fontId="9" fillId="0" borderId="38" xfId="91" applyNumberFormat="1" applyFont="1" applyBorder="1" applyProtection="1">
      <alignment horizontal="left" vertical="top" wrapText="1"/>
      <protection/>
    </xf>
    <xf numFmtId="0" fontId="9" fillId="0" borderId="27" xfId="91" applyNumberFormat="1" applyFont="1" applyBorder="1" applyProtection="1">
      <alignment horizontal="left" vertical="top" wrapText="1"/>
      <protection/>
    </xf>
    <xf numFmtId="0" fontId="11" fillId="0" borderId="30" xfId="91" applyNumberFormat="1" applyFont="1" applyBorder="1" applyProtection="1">
      <alignment horizontal="left" vertical="top" wrapText="1"/>
      <protection/>
    </xf>
    <xf numFmtId="0" fontId="9" fillId="0" borderId="28" xfId="92" applyNumberFormat="1" applyFont="1" applyBorder="1" applyProtection="1">
      <alignment horizontal="left" vertical="top" wrapText="1"/>
      <protection/>
    </xf>
    <xf numFmtId="0" fontId="11" fillId="0" borderId="38" xfId="91" applyNumberFormat="1" applyFont="1" applyBorder="1" applyProtection="1">
      <alignment horizontal="left" vertical="top" wrapText="1"/>
      <protection/>
    </xf>
    <xf numFmtId="0" fontId="6" fillId="0" borderId="27" xfId="0" applyFont="1" applyFill="1" applyBorder="1" applyAlignment="1">
      <alignment vertical="top" wrapText="1"/>
    </xf>
    <xf numFmtId="0" fontId="11" fillId="0" borderId="27" xfId="92" applyNumberFormat="1" applyFont="1" applyBorder="1" applyProtection="1">
      <alignment horizontal="left" vertical="top" wrapText="1"/>
      <protection/>
    </xf>
    <xf numFmtId="0" fontId="9" fillId="0" borderId="28" xfId="91" applyNumberFormat="1" applyFont="1" applyBorder="1" applyProtection="1">
      <alignment horizontal="left" vertical="top" wrapText="1"/>
      <protection/>
    </xf>
    <xf numFmtId="0" fontId="11" fillId="0" borderId="28" xfId="91" applyNumberFormat="1" applyFont="1" applyBorder="1" applyProtection="1">
      <alignment horizontal="left" vertical="top" wrapText="1"/>
      <protection/>
    </xf>
    <xf numFmtId="49" fontId="11" fillId="0" borderId="3" xfId="39" applyNumberFormat="1" applyFont="1" applyProtection="1">
      <alignment horizontal="center" vertical="center" wrapText="1"/>
      <protection/>
    </xf>
    <xf numFmtId="49" fontId="11" fillId="19" borderId="3" xfId="40" applyNumberFormat="1" applyFont="1" applyProtection="1">
      <alignment horizontal="center" vertical="center" wrapText="1"/>
      <protection/>
    </xf>
    <xf numFmtId="49" fontId="11" fillId="19" borderId="58" xfId="40" applyNumberFormat="1" applyFont="1" applyBorder="1" applyProtection="1">
      <alignment horizontal="center" vertical="center" wrapText="1"/>
      <protection/>
    </xf>
    <xf numFmtId="49" fontId="11" fillId="0" borderId="58" xfId="39" applyNumberFormat="1" applyFont="1" applyBorder="1" applyProtection="1">
      <alignment horizontal="center" vertical="center" wrapText="1"/>
      <protection/>
    </xf>
    <xf numFmtId="177" fontId="13" fillId="0" borderId="58" xfId="137" applyNumberFormat="1" applyFont="1" applyBorder="1" applyProtection="1">
      <alignment horizontal="right" vertical="center" shrinkToFit="1"/>
      <protection/>
    </xf>
    <xf numFmtId="172" fontId="13" fillId="0" borderId="3" xfId="137" applyNumberFormat="1" applyFont="1" applyProtection="1">
      <alignment horizontal="right" vertical="center" shrinkToFit="1"/>
      <protection/>
    </xf>
    <xf numFmtId="172" fontId="5" fillId="0" borderId="3" xfId="137" applyNumberFormat="1" applyFont="1" applyProtection="1">
      <alignment horizontal="right" vertical="center" shrinkToFit="1"/>
      <protection/>
    </xf>
    <xf numFmtId="172" fontId="5" fillId="0" borderId="57" xfId="75" applyNumberFormat="1" applyFont="1" applyBorder="1" applyProtection="1">
      <alignment horizontal="right" vertical="center" shrinkToFit="1"/>
      <protection/>
    </xf>
    <xf numFmtId="172" fontId="13" fillId="0" borderId="54" xfId="137" applyNumberFormat="1" applyFont="1" applyBorder="1" applyProtection="1">
      <alignment horizontal="right" vertical="center" shrinkToFit="1"/>
      <protection/>
    </xf>
    <xf numFmtId="172" fontId="5" fillId="0" borderId="57" xfId="137" applyNumberFormat="1" applyFont="1" applyBorder="1" applyProtection="1">
      <alignment horizontal="right" vertical="center" shrinkToFit="1"/>
      <protection/>
    </xf>
    <xf numFmtId="172" fontId="5" fillId="0" borderId="62" xfId="75" applyNumberFormat="1" applyFont="1" applyBorder="1" applyProtection="1">
      <alignment horizontal="right" vertical="center" shrinkToFit="1"/>
      <protection/>
    </xf>
    <xf numFmtId="172" fontId="5" fillId="0" borderId="27" xfId="138" applyNumberFormat="1" applyFont="1" applyBorder="1" applyProtection="1">
      <alignment horizontal="right" vertical="center" shrinkToFit="1"/>
      <protection/>
    </xf>
    <xf numFmtId="172" fontId="5" fillId="0" borderId="27" xfId="76" applyNumberFormat="1" applyFont="1" applyBorder="1" applyProtection="1">
      <alignment horizontal="right" vertical="center" shrinkToFit="1"/>
      <protection/>
    </xf>
    <xf numFmtId="172" fontId="13" fillId="0" borderId="58" xfId="137" applyNumberFormat="1" applyFont="1" applyBorder="1" applyProtection="1">
      <alignment horizontal="right" vertical="center" shrinkToFit="1"/>
      <protection/>
    </xf>
    <xf numFmtId="172" fontId="13" fillId="0" borderId="54" xfId="75" applyNumberFormat="1" applyFont="1" applyBorder="1" applyProtection="1">
      <alignment horizontal="right" vertical="center" shrinkToFit="1"/>
      <protection/>
    </xf>
    <xf numFmtId="2" fontId="5" fillId="0" borderId="27" xfId="132" applyNumberFormat="1" applyFont="1" applyBorder="1" applyProtection="1">
      <alignment horizontal="center"/>
      <protection/>
    </xf>
    <xf numFmtId="49" fontId="5" fillId="0" borderId="27" xfId="132" applyNumberFormat="1" applyFont="1" applyBorder="1" applyProtection="1">
      <alignment horizontal="center"/>
      <protection/>
    </xf>
    <xf numFmtId="49" fontId="11" fillId="0" borderId="54" xfId="39" applyNumberFormat="1" applyFont="1" applyBorder="1" applyProtection="1">
      <alignment horizontal="center" vertical="center" wrapText="1"/>
      <protection/>
    </xf>
    <xf numFmtId="0" fontId="11" fillId="0" borderId="3" xfId="150" applyNumberFormat="1" applyFont="1" applyProtection="1">
      <alignment horizontal="center" vertical="center" wrapText="1"/>
      <protection/>
    </xf>
    <xf numFmtId="49" fontId="5" fillId="19" borderId="3" xfId="40" applyNumberFormat="1" applyFont="1" applyAlignment="1" applyProtection="1">
      <alignment horizontal="center" vertical="top" wrapText="1"/>
      <protection/>
    </xf>
    <xf numFmtId="49" fontId="5" fillId="0" borderId="3" xfId="39" applyNumberFormat="1" applyFont="1" applyAlignment="1" applyProtection="1">
      <alignment horizontal="center" vertical="top" wrapText="1"/>
      <protection/>
    </xf>
    <xf numFmtId="172" fontId="5" fillId="0" borderId="3" xfId="137" applyNumberFormat="1" applyFont="1" applyAlignment="1" applyProtection="1">
      <alignment horizontal="right" vertical="top" shrinkToFit="1"/>
      <protection/>
    </xf>
    <xf numFmtId="172" fontId="5" fillId="0" borderId="54" xfId="75" applyNumberFormat="1" applyFont="1" applyBorder="1" applyAlignment="1" applyProtection="1">
      <alignment horizontal="right" vertical="top" shrinkToFit="1"/>
      <protection/>
    </xf>
    <xf numFmtId="49" fontId="13" fillId="0" borderId="3" xfId="39" applyNumberFormat="1" applyFont="1" applyAlignment="1" applyProtection="1">
      <alignment horizontal="center" vertical="top" wrapText="1"/>
      <protection/>
    </xf>
    <xf numFmtId="172" fontId="13" fillId="0" borderId="3" xfId="137" applyNumberFormat="1" applyFont="1" applyAlignment="1" applyProtection="1">
      <alignment horizontal="right" vertical="top" shrinkToFit="1"/>
      <protection/>
    </xf>
    <xf numFmtId="49" fontId="13" fillId="19" borderId="3" xfId="40" applyNumberFormat="1" applyFont="1" applyAlignment="1" applyProtection="1">
      <alignment horizontal="center" vertical="top" wrapText="1"/>
      <protection/>
    </xf>
    <xf numFmtId="172" fontId="5" fillId="0" borderId="57" xfId="137" applyNumberFormat="1" applyFont="1" applyBorder="1" applyAlignment="1" applyProtection="1">
      <alignment horizontal="right" vertical="top" shrinkToFit="1"/>
      <protection/>
    </xf>
    <xf numFmtId="172" fontId="5" fillId="0" borderId="27" xfId="137" applyNumberFormat="1" applyFont="1" applyBorder="1" applyAlignment="1" applyProtection="1">
      <alignment horizontal="right" vertical="top" shrinkToFit="1"/>
      <protection/>
    </xf>
    <xf numFmtId="49" fontId="5" fillId="0" borderId="27" xfId="42" applyNumberFormat="1" applyFont="1" applyBorder="1" applyAlignment="1" applyProtection="1">
      <alignment horizontal="center" vertical="top" wrapText="1"/>
      <protection/>
    </xf>
    <xf numFmtId="172" fontId="5" fillId="0" borderId="27" xfId="138" applyNumberFormat="1" applyFont="1" applyBorder="1" applyAlignment="1" applyProtection="1">
      <alignment horizontal="right" vertical="top" shrinkToFit="1"/>
      <protection/>
    </xf>
    <xf numFmtId="172" fontId="5" fillId="0" borderId="35" xfId="138" applyNumberFormat="1" applyFont="1" applyBorder="1" applyAlignment="1" applyProtection="1">
      <alignment horizontal="right" vertical="top" shrinkToFit="1"/>
      <protection/>
    </xf>
    <xf numFmtId="172" fontId="5" fillId="0" borderId="57" xfId="75" applyNumberFormat="1" applyFont="1" applyBorder="1" applyAlignment="1" applyProtection="1">
      <alignment horizontal="right" vertical="top" shrinkToFit="1"/>
      <protection/>
    </xf>
    <xf numFmtId="0" fontId="11" fillId="0" borderId="53" xfId="150" applyNumberFormat="1" applyFont="1" applyBorder="1" applyProtection="1">
      <alignment horizontal="center" vertical="center" wrapText="1"/>
      <protection/>
    </xf>
    <xf numFmtId="49" fontId="11" fillId="19" borderId="3" xfId="40" applyNumberFormat="1" applyFont="1" applyAlignment="1" applyProtection="1">
      <alignment horizontal="center" vertical="center" wrapText="1"/>
      <protection/>
    </xf>
    <xf numFmtId="49" fontId="11" fillId="0" borderId="3" xfId="39" applyNumberFormat="1" applyFont="1" applyAlignment="1" applyProtection="1">
      <alignment horizontal="center" vertical="center" wrapText="1"/>
      <protection/>
    </xf>
    <xf numFmtId="0" fontId="11" fillId="0" borderId="3" xfId="150" applyNumberFormat="1" applyFont="1" applyAlignment="1" applyProtection="1">
      <alignment horizontal="center" vertical="center" wrapText="1"/>
      <protection/>
    </xf>
    <xf numFmtId="172" fontId="13" fillId="0" borderId="3" xfId="137" applyNumberFormat="1" applyFont="1" applyAlignment="1" applyProtection="1">
      <alignment horizontal="right" vertical="center" shrinkToFit="1"/>
      <protection/>
    </xf>
    <xf numFmtId="172" fontId="13" fillId="0" borderId="58" xfId="138" applyNumberFormat="1" applyFont="1" applyBorder="1" applyAlignment="1" applyProtection="1">
      <alignment horizontal="center" vertical="center" shrinkToFit="1"/>
      <protection/>
    </xf>
    <xf numFmtId="172" fontId="13" fillId="0" borderId="58" xfId="137" applyNumberFormat="1" applyFont="1" applyBorder="1" applyAlignment="1" applyProtection="1">
      <alignment horizontal="right" vertical="center" shrinkToFit="1"/>
      <protection/>
    </xf>
    <xf numFmtId="0" fontId="11" fillId="0" borderId="58" xfId="150" applyNumberFormat="1" applyFont="1" applyBorder="1" applyProtection="1">
      <alignment horizontal="center" vertical="center" wrapText="1"/>
      <protection/>
    </xf>
    <xf numFmtId="49" fontId="11" fillId="19" borderId="58" xfId="40" applyNumberFormat="1" applyFont="1" applyBorder="1" applyAlignment="1" applyProtection="1">
      <alignment horizontal="center" vertical="center" wrapText="1"/>
      <protection/>
    </xf>
    <xf numFmtId="49" fontId="11" fillId="0" borderId="58" xfId="39" applyNumberFormat="1" applyFont="1" applyBorder="1" applyAlignment="1" applyProtection="1">
      <alignment horizontal="center" vertical="center" wrapText="1"/>
      <protection/>
    </xf>
    <xf numFmtId="172" fontId="5" fillId="0" borderId="62" xfId="75" applyNumberFormat="1" applyFont="1" applyBorder="1" applyAlignment="1" applyProtection="1">
      <alignment horizontal="right" vertical="top" shrinkToFit="1"/>
      <protection/>
    </xf>
    <xf numFmtId="172" fontId="5" fillId="0" borderId="27" xfId="76" applyNumberFormat="1" applyFont="1" applyBorder="1" applyAlignment="1" applyProtection="1">
      <alignment horizontal="right" vertical="top" shrinkToFit="1"/>
      <protection/>
    </xf>
    <xf numFmtId="172" fontId="5" fillId="0" borderId="35" xfId="76" applyNumberFormat="1" applyFont="1" applyBorder="1" applyAlignment="1" applyProtection="1">
      <alignment horizontal="right" vertical="top" shrinkToFit="1"/>
      <protection/>
    </xf>
    <xf numFmtId="172" fontId="5" fillId="0" borderId="27" xfId="75" applyNumberFormat="1" applyFont="1" applyBorder="1" applyAlignment="1" applyProtection="1">
      <alignment horizontal="right" vertical="top" shrinkToFit="1"/>
      <protection/>
    </xf>
    <xf numFmtId="172" fontId="5" fillId="0" borderId="54" xfId="137" applyNumberFormat="1" applyFont="1" applyBorder="1" applyAlignment="1" applyProtection="1">
      <alignment horizontal="right" vertical="top" shrinkToFit="1"/>
      <protection/>
    </xf>
    <xf numFmtId="49" fontId="13" fillId="0" borderId="58" xfId="137" applyNumberFormat="1" applyFont="1" applyBorder="1" applyProtection="1">
      <alignment horizontal="right" vertical="center" shrinkToFit="1"/>
      <protection/>
    </xf>
    <xf numFmtId="11" fontId="6" fillId="34" borderId="63" xfId="0" applyNumberFormat="1" applyFont="1" applyFill="1" applyBorder="1" applyAlignment="1">
      <alignment vertical="top" wrapText="1"/>
    </xf>
    <xf numFmtId="172" fontId="5" fillId="0" borderId="3" xfId="137" applyNumberFormat="1" applyFont="1" applyFill="1" applyAlignment="1" applyProtection="1">
      <alignment horizontal="right" vertical="top" shrinkToFit="1"/>
      <protection/>
    </xf>
    <xf numFmtId="49" fontId="9" fillId="0" borderId="3" xfId="39" applyNumberFormat="1" applyFont="1" applyProtection="1">
      <alignment horizontal="center" vertical="center" wrapText="1"/>
      <protection/>
    </xf>
    <xf numFmtId="49" fontId="9" fillId="0" borderId="3" xfId="39" applyNumberFormat="1" applyFont="1" applyAlignment="1" applyProtection="1">
      <alignment horizontal="center" vertical="top" wrapText="1"/>
      <protection/>
    </xf>
    <xf numFmtId="0" fontId="6" fillId="0" borderId="27" xfId="0" applyFont="1" applyBorder="1" applyAlignment="1" quotePrefix="1">
      <alignment horizontal="center" vertical="top" wrapText="1"/>
    </xf>
    <xf numFmtId="11" fontId="6" fillId="34" borderId="27" xfId="0" applyNumberFormat="1" applyFont="1" applyFill="1" applyBorder="1" applyAlignment="1">
      <alignment vertical="top" wrapText="1"/>
    </xf>
    <xf numFmtId="14" fontId="6" fillId="34" borderId="57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3" xfId="150" applyNumberFormat="1" applyFont="1" applyAlignment="1" applyProtection="1">
      <alignment horizontal="center" vertical="top" wrapText="1"/>
      <protection/>
    </xf>
    <xf numFmtId="49" fontId="59" fillId="0" borderId="3" xfId="39" applyNumberFormat="1" applyFont="1" applyAlignment="1" applyProtection="1">
      <alignment horizontal="center" vertical="top" wrapText="1"/>
      <protection/>
    </xf>
    <xf numFmtId="0" fontId="9" fillId="34" borderId="27" xfId="0" applyFont="1" applyFill="1" applyBorder="1" applyAlignment="1">
      <alignment vertical="top" wrapText="1"/>
    </xf>
    <xf numFmtId="49" fontId="6" fillId="34" borderId="63" xfId="0" applyNumberFormat="1" applyFont="1" applyFill="1" applyBorder="1" applyAlignment="1">
      <alignment vertical="top" wrapText="1"/>
    </xf>
    <xf numFmtId="49" fontId="60" fillId="34" borderId="27" xfId="0" applyNumberFormat="1" applyFont="1" applyFill="1" applyBorder="1" applyAlignment="1">
      <alignment vertical="top" wrapText="1"/>
    </xf>
    <xf numFmtId="0" fontId="60" fillId="34" borderId="27" xfId="0" applyFont="1" applyFill="1" applyBorder="1" applyAlignment="1">
      <alignment vertical="top" wrapText="1"/>
    </xf>
    <xf numFmtId="0" fontId="37" fillId="0" borderId="0" xfId="83" applyNumberFormat="1" applyBorder="1" applyProtection="1">
      <alignment horizontal="left"/>
      <protection/>
    </xf>
    <xf numFmtId="49" fontId="37" fillId="19" borderId="0" xfId="110" applyNumberFormat="1" applyBorder="1" applyProtection="1">
      <alignment horizontal="center"/>
      <protection/>
    </xf>
    <xf numFmtId="0" fontId="37" fillId="0" borderId="0" xfId="125" applyNumberFormat="1" applyBorder="1" applyProtection="1">
      <alignment horizontal="center"/>
      <protection/>
    </xf>
    <xf numFmtId="0" fontId="37" fillId="0" borderId="0" xfId="85" applyNumberFormat="1" applyBorder="1" applyProtection="1">
      <alignment horizontal="left"/>
      <protection/>
    </xf>
    <xf numFmtId="0" fontId="37" fillId="0" borderId="0" xfId="123" applyNumberFormat="1" applyBorder="1" applyProtection="1">
      <alignment horizontal="center"/>
      <protection/>
    </xf>
    <xf numFmtId="0" fontId="37" fillId="0" borderId="0" xfId="68" applyNumberFormat="1" applyBorder="1" applyProtection="1">
      <alignment horizontal="center"/>
      <protection/>
    </xf>
    <xf numFmtId="49" fontId="37" fillId="0" borderId="0" xfId="133" applyNumberFormat="1" applyBorder="1" applyProtection="1">
      <alignment horizontal="center"/>
      <protection/>
    </xf>
    <xf numFmtId="49" fontId="37" fillId="19" borderId="0" xfId="130" applyNumberFormat="1" applyBorder="1" applyProtection="1">
      <alignment horizontal="center"/>
      <protection/>
    </xf>
    <xf numFmtId="0" fontId="37" fillId="0" borderId="0" xfId="71" applyNumberFormat="1" applyBorder="1" applyProtection="1">
      <alignment horizontal="left"/>
      <protection/>
    </xf>
    <xf numFmtId="0" fontId="41" fillId="0" borderId="0" xfId="126" applyNumberFormat="1" applyBorder="1" applyProtection="1">
      <alignment/>
      <protection/>
    </xf>
    <xf numFmtId="0" fontId="11" fillId="0" borderId="27" xfId="93" applyNumberFormat="1" applyFont="1" applyBorder="1" applyProtection="1">
      <alignment horizontal="left" wrapText="1"/>
      <protection/>
    </xf>
    <xf numFmtId="0" fontId="6" fillId="0" borderId="27" xfId="0" applyFont="1" applyBorder="1" applyAlignment="1" quotePrefix="1">
      <alignment vertical="top" wrapText="1"/>
    </xf>
    <xf numFmtId="0" fontId="6" fillId="34" borderId="27" xfId="0" applyFont="1" applyFill="1" applyBorder="1" applyAlignment="1" quotePrefix="1">
      <alignment vertical="top" wrapText="1"/>
    </xf>
    <xf numFmtId="49" fontId="59" fillId="0" borderId="27" xfId="42" applyNumberFormat="1" applyFont="1" applyBorder="1" applyProtection="1">
      <alignment horizontal="center" vertical="center" wrapText="1"/>
      <protection/>
    </xf>
    <xf numFmtId="49" fontId="59" fillId="0" borderId="27" xfId="42" applyNumberFormat="1" applyFont="1" applyBorder="1" applyAlignment="1" applyProtection="1">
      <alignment horizontal="center" vertical="top" wrapText="1"/>
      <protection/>
    </xf>
    <xf numFmtId="0" fontId="9" fillId="0" borderId="27" xfId="151" applyNumberFormat="1" applyFont="1" applyBorder="1" applyAlignment="1" applyProtection="1">
      <alignment horizontal="center" vertical="top" wrapText="1"/>
      <protection/>
    </xf>
    <xf numFmtId="49" fontId="59" fillId="19" borderId="64" xfId="38" applyNumberFormat="1" applyFont="1" applyBorder="1" applyAlignment="1" applyProtection="1">
      <alignment horizontal="center" vertical="top" wrapText="1"/>
      <protection/>
    </xf>
    <xf numFmtId="49" fontId="9" fillId="19" borderId="64" xfId="38" applyNumberFormat="1" applyFont="1" applyBorder="1" applyAlignment="1" applyProtection="1">
      <alignment horizontal="center" vertical="top" wrapText="1"/>
      <protection/>
    </xf>
    <xf numFmtId="49" fontId="59" fillId="0" borderId="27" xfId="41" applyNumberFormat="1" applyFont="1" applyBorder="1" applyAlignment="1" applyProtection="1">
      <alignment horizontal="center" vertical="top" wrapText="1"/>
      <protection/>
    </xf>
    <xf numFmtId="49" fontId="59" fillId="19" borderId="36" xfId="38" applyNumberFormat="1" applyFont="1" applyBorder="1" applyAlignment="1" applyProtection="1">
      <alignment horizontal="center" vertical="top" wrapText="1"/>
      <protection/>
    </xf>
    <xf numFmtId="49" fontId="9" fillId="19" borderId="36" xfId="38" applyNumberFormat="1" applyFont="1" applyBorder="1" applyAlignment="1" applyProtection="1">
      <alignment horizontal="center" vertical="top" wrapText="1"/>
      <protection/>
    </xf>
    <xf numFmtId="0" fontId="59" fillId="0" borderId="3" xfId="150" applyNumberFormat="1" applyFont="1" applyProtection="1">
      <alignment horizontal="center" vertical="center" wrapText="1"/>
      <protection/>
    </xf>
    <xf numFmtId="49" fontId="9" fillId="19" borderId="27" xfId="38" applyNumberFormat="1" applyFont="1" applyBorder="1" applyAlignment="1" applyProtection="1">
      <alignment horizontal="center" vertical="top" wrapText="1"/>
      <protection/>
    </xf>
    <xf numFmtId="49" fontId="11" fillId="19" borderId="65" xfId="38" applyNumberFormat="1" applyFont="1" applyBorder="1" applyAlignment="1" applyProtection="1">
      <alignment horizontal="center" vertical="top" wrapText="1"/>
      <protection/>
    </xf>
    <xf numFmtId="49" fontId="59" fillId="19" borderId="66" xfId="38" applyNumberFormat="1" applyFont="1" applyBorder="1" applyAlignment="1" applyProtection="1">
      <alignment horizontal="center" vertical="top" wrapText="1"/>
      <protection/>
    </xf>
    <xf numFmtId="49" fontId="59" fillId="0" borderId="3" xfId="39" applyNumberFormat="1" applyFont="1" applyProtection="1">
      <alignment horizontal="center" vertical="center" wrapText="1"/>
      <protection/>
    </xf>
    <xf numFmtId="49" fontId="9" fillId="0" borderId="27" xfId="41" applyNumberFormat="1" applyFont="1" applyBorder="1" applyAlignment="1" applyProtection="1">
      <alignment horizontal="center" vertical="top" wrapText="1"/>
      <protection/>
    </xf>
    <xf numFmtId="49" fontId="11" fillId="19" borderId="57" xfId="38" applyNumberFormat="1" applyFont="1" applyBorder="1" applyAlignment="1" applyProtection="1">
      <alignment horizontal="center" vertical="top" wrapText="1"/>
      <protection/>
    </xf>
    <xf numFmtId="49" fontId="59" fillId="19" borderId="62" xfId="38" applyNumberFormat="1" applyFont="1" applyBorder="1" applyAlignment="1" applyProtection="1">
      <alignment horizontal="center" vertical="top" wrapText="1"/>
      <protection/>
    </xf>
    <xf numFmtId="49" fontId="9" fillId="19" borderId="57" xfId="38" applyNumberFormat="1" applyFont="1" applyBorder="1" applyAlignment="1" applyProtection="1">
      <alignment horizontal="center" vertical="top" wrapText="1"/>
      <protection/>
    </xf>
    <xf numFmtId="49" fontId="9" fillId="19" borderId="54" xfId="38" applyNumberFormat="1" applyFont="1" applyBorder="1" applyAlignment="1" applyProtection="1">
      <alignment horizontal="center" vertical="top" wrapText="1"/>
      <protection/>
    </xf>
    <xf numFmtId="0" fontId="59" fillId="19" borderId="0" xfId="96" applyNumberFormat="1" applyFont="1" applyAlignment="1" applyProtection="1">
      <alignment horizontal="left" vertical="top" wrapText="1"/>
      <protection/>
    </xf>
    <xf numFmtId="49" fontId="11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67" xfId="41" applyNumberFormat="1" applyFont="1" applyBorder="1" applyAlignment="1" applyProtection="1">
      <alignment horizontal="center" vertical="top" wrapText="1"/>
      <protection/>
    </xf>
    <xf numFmtId="0" fontId="59" fillId="0" borderId="27" xfId="151" applyNumberFormat="1" applyFont="1" applyBorder="1" applyProtection="1">
      <alignment horizontal="center" vertical="center" wrapText="1"/>
      <protection/>
    </xf>
    <xf numFmtId="49" fontId="11" fillId="19" borderId="55" xfId="38" applyNumberFormat="1" applyFont="1" applyBorder="1" applyAlignment="1" applyProtection="1">
      <alignment horizontal="center" vertical="top" wrapText="1"/>
      <protection/>
    </xf>
    <xf numFmtId="49" fontId="11" fillId="19" borderId="54" xfId="38" applyNumberFormat="1" applyFont="1" applyBorder="1" applyAlignment="1" applyProtection="1">
      <alignment horizontal="center" vertical="top" wrapText="1"/>
      <protection/>
    </xf>
    <xf numFmtId="49" fontId="59" fillId="19" borderId="59" xfId="38" applyNumberFormat="1" applyFont="1" applyBorder="1" applyAlignment="1" applyProtection="1">
      <alignment horizontal="center" vertical="top" wrapText="1"/>
      <protection/>
    </xf>
    <xf numFmtId="0" fontId="6" fillId="0" borderId="27" xfId="0" applyFont="1" applyBorder="1" applyAlignment="1">
      <alignment horizontal="left" vertical="top" wrapText="1"/>
    </xf>
    <xf numFmtId="49" fontId="59" fillId="0" borderId="27" xfId="42" applyNumberFormat="1" applyFont="1" applyBorder="1" applyAlignment="1" applyProtection="1">
      <alignment horizontal="left" vertical="top" wrapText="1"/>
      <protection/>
    </xf>
    <xf numFmtId="0" fontId="6" fillId="0" borderId="56" xfId="36" applyFont="1" applyBorder="1" applyAlignment="1">
      <alignment horizontal="center" vertical="top" wrapText="1"/>
      <protection/>
    </xf>
    <xf numFmtId="0" fontId="6" fillId="0" borderId="27" xfId="0" applyFont="1" applyFill="1" applyBorder="1" applyAlignment="1">
      <alignment horizontal="left" vertical="top" wrapText="1"/>
    </xf>
    <xf numFmtId="49" fontId="9" fillId="0" borderId="3" xfId="39" applyNumberFormat="1" applyFont="1" applyAlignment="1" applyProtection="1">
      <alignment horizontal="left" vertical="top" wrapText="1"/>
      <protection/>
    </xf>
    <xf numFmtId="0" fontId="6" fillId="34" borderId="54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0" borderId="27" xfId="0" applyNumberFormat="1" applyFont="1" applyFill="1" applyBorder="1" applyAlignment="1">
      <alignment horizontal="center" vertical="top" wrapText="1"/>
    </xf>
    <xf numFmtId="0" fontId="9" fillId="0" borderId="27" xfId="36" applyFont="1" applyFill="1" applyBorder="1" applyAlignment="1">
      <alignment horizontal="center" vertical="top" wrapText="1"/>
      <protection/>
    </xf>
    <xf numFmtId="0" fontId="37" fillId="0" borderId="0" xfId="94" applyNumberFormat="1" applyBorder="1" applyProtection="1">
      <alignment horizontal="center"/>
      <protection/>
    </xf>
    <xf numFmtId="0" fontId="37" fillId="0" borderId="0" xfId="94" applyBorder="1" applyProtection="1">
      <alignment horizontal="center"/>
      <protection locked="0"/>
    </xf>
    <xf numFmtId="0" fontId="37" fillId="0" borderId="68" xfId="122" applyNumberFormat="1" applyBorder="1" applyProtection="1">
      <alignment horizontal="center"/>
      <protection/>
    </xf>
    <xf numFmtId="0" fontId="37" fillId="0" borderId="68" xfId="122" applyBorder="1" applyProtection="1">
      <alignment horizontal="center"/>
      <protection locked="0"/>
    </xf>
    <xf numFmtId="49" fontId="37" fillId="0" borderId="68" xfId="140" applyNumberFormat="1" applyBorder="1" applyProtection="1">
      <alignment horizontal="center"/>
      <protection/>
    </xf>
    <xf numFmtId="49" fontId="37" fillId="0" borderId="68" xfId="140" applyBorder="1" applyProtection="1">
      <alignment horizontal="center"/>
      <protection locked="0"/>
    </xf>
    <xf numFmtId="49" fontId="37" fillId="0" borderId="38" xfId="63" applyNumberFormat="1" applyBorder="1" applyAlignment="1" applyProtection="1">
      <alignment horizontal="center"/>
      <protection/>
    </xf>
    <xf numFmtId="49" fontId="37" fillId="0" borderId="68" xfId="63" applyBorder="1" applyAlignment="1" applyProtection="1">
      <alignment horizontal="center"/>
      <protection locked="0"/>
    </xf>
    <xf numFmtId="0" fontId="0" fillId="0" borderId="68" xfId="0" applyBorder="1" applyAlignment="1">
      <alignment horizontal="center"/>
    </xf>
    <xf numFmtId="0" fontId="0" fillId="0" borderId="53" xfId="0" applyBorder="1" applyAlignment="1">
      <alignment horizontal="center"/>
    </xf>
    <xf numFmtId="49" fontId="37" fillId="0" borderId="32" xfId="64" applyNumberFormat="1" applyBorder="1" applyAlignment="1" applyProtection="1">
      <alignment horizontal="center"/>
      <protection/>
    </xf>
    <xf numFmtId="49" fontId="37" fillId="0" borderId="69" xfId="64" applyBorder="1" applyAlignment="1" applyProtection="1">
      <alignment horizontal="center"/>
      <protection locked="0"/>
    </xf>
    <xf numFmtId="0" fontId="0" fillId="0" borderId="69" xfId="0" applyBorder="1" applyAlignment="1">
      <alignment horizontal="center"/>
    </xf>
    <xf numFmtId="0" fontId="0" fillId="0" borderId="33" xfId="0" applyBorder="1" applyAlignment="1">
      <alignment horizontal="center"/>
    </xf>
    <xf numFmtId="49" fontId="37" fillId="0" borderId="38" xfId="115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7" fillId="19" borderId="38" xfId="128" applyNumberFormat="1" applyBorder="1" applyAlignment="1" applyProtection="1">
      <alignment horizontal="center" vertical="center" wrapText="1"/>
      <protection/>
    </xf>
    <xf numFmtId="49" fontId="37" fillId="19" borderId="68" xfId="128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37" fillId="19" borderId="30" xfId="128" applyBorder="1" applyAlignment="1" applyProtection="1">
      <alignment horizontal="center" vertical="center" wrapText="1"/>
      <protection locked="0"/>
    </xf>
    <xf numFmtId="49" fontId="37" fillId="19" borderId="0" xfId="128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7" fillId="19" borderId="32" xfId="128" applyBorder="1" applyAlignment="1" applyProtection="1">
      <alignment horizontal="center" vertical="center" wrapText="1"/>
      <protection locked="0"/>
    </xf>
    <xf numFmtId="49" fontId="37" fillId="19" borderId="69" xfId="128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7" fillId="19" borderId="35" xfId="129" applyNumberForma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37" fillId="19" borderId="72" xfId="129" applyNumberFormat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37" fillId="0" borderId="57" xfId="66" applyNumberFormat="1" applyBorder="1" applyAlignment="1" applyProtection="1">
      <alignment horizontal="center" vertical="top"/>
      <protection/>
    </xf>
    <xf numFmtId="0" fontId="0" fillId="0" borderId="58" xfId="0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37" fillId="0" borderId="0" xfId="84" applyNumberFormat="1" applyBorder="1" applyProtection="1">
      <alignment horizontal="left"/>
      <protection/>
    </xf>
    <xf numFmtId="0" fontId="37" fillId="0" borderId="0" xfId="84" applyBorder="1" applyProtection="1">
      <alignment horizontal="left"/>
      <protection locked="0"/>
    </xf>
    <xf numFmtId="49" fontId="37" fillId="0" borderId="57" xfId="66" applyNumberFormat="1" applyBorder="1" applyAlignment="1" applyProtection="1">
      <alignment horizontal="center" vertical="top" wrapText="1"/>
      <protection/>
    </xf>
    <xf numFmtId="0" fontId="0" fillId="0" borderId="58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37" fillId="0" borderId="54" xfId="57" applyNumberFormat="1" applyBorder="1" applyProtection="1">
      <alignment horizontal="center" vertical="center" wrapText="1"/>
      <protection/>
    </xf>
    <xf numFmtId="0" fontId="37" fillId="0" borderId="54" xfId="57" applyBorder="1" applyProtection="1">
      <alignment horizontal="center" vertical="center" wrapText="1"/>
      <protection locked="0"/>
    </xf>
    <xf numFmtId="49" fontId="37" fillId="0" borderId="54" xfId="136" applyNumberFormat="1" applyBorder="1" applyProtection="1">
      <alignment horizontal="center" vertical="center"/>
      <protection/>
    </xf>
    <xf numFmtId="49" fontId="37" fillId="0" borderId="54" xfId="136" applyBorder="1" applyProtection="1">
      <alignment horizontal="center" vertical="center"/>
      <protection locked="0"/>
    </xf>
    <xf numFmtId="49" fontId="37" fillId="0" borderId="57" xfId="136" applyBorder="1" applyProtection="1">
      <alignment horizontal="center" vertical="center"/>
      <protection locked="0"/>
    </xf>
    <xf numFmtId="49" fontId="37" fillId="0" borderId="54" xfId="115" applyNumberFormat="1" applyBorder="1" applyProtection="1">
      <alignment horizontal="center" vertical="center"/>
      <protection/>
    </xf>
    <xf numFmtId="49" fontId="37" fillId="0" borderId="54" xfId="115" applyBorder="1" applyProtection="1">
      <alignment horizontal="center" vertical="center"/>
      <protection locked="0"/>
    </xf>
    <xf numFmtId="49" fontId="37" fillId="0" borderId="36" xfId="73" applyNumberFormat="1" applyBorder="1" applyProtection="1">
      <alignment horizontal="center"/>
      <protection/>
    </xf>
    <xf numFmtId="49" fontId="37" fillId="0" borderId="64" xfId="73" applyBorder="1" applyProtection="1">
      <alignment horizontal="center"/>
      <protection locked="0"/>
    </xf>
    <xf numFmtId="0" fontId="37" fillId="0" borderId="69" xfId="121" applyNumberFormat="1" applyBorder="1" applyProtection="1">
      <alignment horizontal="center"/>
      <protection/>
    </xf>
    <xf numFmtId="0" fontId="37" fillId="0" borderId="69" xfId="121" applyBorder="1" applyProtection="1">
      <alignment horizontal="center"/>
      <protection locked="0"/>
    </xf>
    <xf numFmtId="0" fontId="40" fillId="19" borderId="0" xfId="53" applyNumberFormat="1" applyBorder="1" applyProtection="1">
      <alignment horizontal="center"/>
      <protection/>
    </xf>
    <xf numFmtId="0" fontId="40" fillId="19" borderId="0" xfId="53" applyBorder="1" applyProtection="1">
      <alignment horizontal="center"/>
      <protection locked="0"/>
    </xf>
    <xf numFmtId="49" fontId="37" fillId="19" borderId="75" xfId="129" applyNumberFormat="1" applyBorder="1" applyProtection="1">
      <alignment horizontal="center" vertical="center" wrapText="1"/>
      <protection/>
    </xf>
    <xf numFmtId="49" fontId="37" fillId="19" borderId="75" xfId="129" applyBorder="1" applyProtection="1">
      <alignment horizontal="center" vertical="center" wrapText="1"/>
      <protection locked="0"/>
    </xf>
    <xf numFmtId="49" fontId="37" fillId="0" borderId="36" xfId="73" applyBorder="1" applyProtection="1">
      <alignment horizontal="center"/>
      <protection locked="0"/>
    </xf>
    <xf numFmtId="49" fontId="37" fillId="0" borderId="75" xfId="136" applyBorder="1" applyProtection="1">
      <alignment horizontal="center" vertical="center"/>
      <protection locked="0"/>
    </xf>
    <xf numFmtId="49" fontId="37" fillId="0" borderId="27" xfId="63" applyNumberFormat="1" applyBorder="1" applyProtection="1">
      <alignment horizontal="center"/>
      <protection/>
    </xf>
    <xf numFmtId="49" fontId="37" fillId="0" borderId="27" xfId="63" applyBorder="1" applyProtection="1">
      <alignment horizontal="center"/>
      <protection locked="0"/>
    </xf>
    <xf numFmtId="49" fontId="37" fillId="19" borderId="54" xfId="129" applyNumberFormat="1" applyBorder="1" applyProtection="1">
      <alignment horizontal="center" vertical="center" wrapText="1"/>
      <protection/>
    </xf>
    <xf numFmtId="49" fontId="37" fillId="19" borderId="54" xfId="129" applyBorder="1" applyProtection="1">
      <alignment horizontal="center" vertical="center" wrapText="1"/>
      <protection locked="0"/>
    </xf>
    <xf numFmtId="0" fontId="37" fillId="0" borderId="0" xfId="141" applyNumberFormat="1" applyBorder="1" applyProtection="1">
      <alignment horizontal="left" wrapText="1"/>
      <protection/>
    </xf>
    <xf numFmtId="0" fontId="37" fillId="0" borderId="0" xfId="141" applyBorder="1" applyProtection="1">
      <alignment horizontal="left" wrapText="1"/>
      <protection locked="0"/>
    </xf>
    <xf numFmtId="0" fontId="40" fillId="19" borderId="0" xfId="52" applyNumberFormat="1" applyBorder="1" applyProtection="1">
      <alignment horizontal="center" wrapText="1"/>
      <protection/>
    </xf>
    <xf numFmtId="0" fontId="40" fillId="19" borderId="0" xfId="52" applyBorder="1" applyProtection="1">
      <alignment horizontal="center" wrapText="1"/>
      <protection locked="0"/>
    </xf>
    <xf numFmtId="0" fontId="39" fillId="19" borderId="0" xfId="70" applyNumberFormat="1" applyBorder="1" applyProtection="1">
      <alignment horizontal="center"/>
      <protection/>
    </xf>
    <xf numFmtId="0" fontId="39" fillId="19" borderId="0" xfId="70" applyBorder="1" applyProtection="1">
      <alignment horizontal="center"/>
      <protection locked="0"/>
    </xf>
    <xf numFmtId="49" fontId="9" fillId="0" borderId="54" xfId="115" applyNumberFormat="1" applyFont="1" applyBorder="1" applyProtection="1">
      <alignment horizontal="center" vertical="center"/>
      <protection/>
    </xf>
    <xf numFmtId="49" fontId="9" fillId="0" borderId="54" xfId="115" applyFont="1" applyBorder="1" applyProtection="1">
      <alignment horizontal="center" vertical="center"/>
      <protection locked="0"/>
    </xf>
    <xf numFmtId="49" fontId="9" fillId="0" borderId="38" xfId="115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49" fontId="9" fillId="0" borderId="36" xfId="73" applyNumberFormat="1" applyFont="1" applyBorder="1" applyProtection="1">
      <alignment horizontal="center"/>
      <protection/>
    </xf>
    <xf numFmtId="49" fontId="9" fillId="0" borderId="36" xfId="73" applyFont="1" applyBorder="1" applyProtection="1">
      <alignment horizontal="center"/>
      <protection locked="0"/>
    </xf>
    <xf numFmtId="49" fontId="9" fillId="0" borderId="38" xfId="63" applyNumberFormat="1" applyFont="1" applyBorder="1" applyAlignment="1" applyProtection="1">
      <alignment horizontal="center"/>
      <protection/>
    </xf>
    <xf numFmtId="49" fontId="9" fillId="0" borderId="68" xfId="63" applyFont="1" applyBorder="1" applyAlignment="1" applyProtection="1">
      <alignment horizontal="center"/>
      <protection locked="0"/>
    </xf>
    <xf numFmtId="0" fontId="10" fillId="0" borderId="68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9" fontId="9" fillId="19" borderId="38" xfId="128" applyNumberFormat="1" applyFont="1" applyBorder="1" applyAlignment="1" applyProtection="1">
      <alignment horizontal="center" vertical="center" wrapText="1"/>
      <protection/>
    </xf>
    <xf numFmtId="49" fontId="9" fillId="19" borderId="68" xfId="128" applyFont="1" applyBorder="1" applyAlignment="1" applyProtection="1">
      <alignment horizontal="center" vertical="center" wrapText="1"/>
      <protection locked="0"/>
    </xf>
    <xf numFmtId="49" fontId="9" fillId="19" borderId="30" xfId="128" applyFont="1" applyBorder="1" applyAlignment="1" applyProtection="1">
      <alignment horizontal="center" vertical="center" wrapText="1"/>
      <protection locked="0"/>
    </xf>
    <xf numFmtId="49" fontId="9" fillId="19" borderId="0" xfId="128" applyFont="1" applyBorder="1" applyAlignment="1" applyProtection="1">
      <alignment horizontal="center" vertical="center" wrapText="1"/>
      <protection locked="0"/>
    </xf>
    <xf numFmtId="49" fontId="9" fillId="19" borderId="32" xfId="128" applyFont="1" applyBorder="1" applyAlignment="1" applyProtection="1">
      <alignment horizontal="center" vertical="center" wrapText="1"/>
      <protection locked="0"/>
    </xf>
    <xf numFmtId="49" fontId="9" fillId="19" borderId="69" xfId="128" applyFont="1" applyBorder="1" applyAlignment="1" applyProtection="1">
      <alignment horizontal="center" vertical="center" wrapText="1"/>
      <protection locked="0"/>
    </xf>
    <xf numFmtId="49" fontId="9" fillId="0" borderId="38" xfId="136" applyFont="1" applyBorder="1" applyAlignment="1" applyProtection="1">
      <alignment horizontal="center" vertical="center" wrapText="1"/>
      <protection locked="0"/>
    </xf>
    <xf numFmtId="49" fontId="9" fillId="0" borderId="68" xfId="136" applyFont="1" applyBorder="1" applyAlignment="1" applyProtection="1">
      <alignment horizontal="center" vertical="center" wrapText="1"/>
      <protection locked="0"/>
    </xf>
    <xf numFmtId="49" fontId="9" fillId="0" borderId="53" xfId="136" applyFont="1" applyBorder="1" applyAlignment="1" applyProtection="1">
      <alignment horizontal="center" vertical="center" wrapText="1"/>
      <protection locked="0"/>
    </xf>
    <xf numFmtId="49" fontId="9" fillId="0" borderId="76" xfId="136" applyFont="1" applyBorder="1" applyAlignment="1" applyProtection="1">
      <alignment horizontal="center" vertical="center" wrapText="1"/>
      <protection locked="0"/>
    </xf>
    <xf numFmtId="49" fontId="9" fillId="0" borderId="77" xfId="136" applyFont="1" applyBorder="1" applyAlignment="1" applyProtection="1">
      <alignment horizontal="center" vertical="center" wrapText="1"/>
      <protection locked="0"/>
    </xf>
    <xf numFmtId="49" fontId="9" fillId="0" borderId="78" xfId="136" applyFont="1" applyBorder="1" applyAlignment="1" applyProtection="1">
      <alignment horizontal="center" vertical="center" wrapText="1"/>
      <protection locked="0"/>
    </xf>
    <xf numFmtId="49" fontId="9" fillId="0" borderId="64" xfId="73" applyFont="1" applyBorder="1" applyProtection="1">
      <alignment horizontal="center"/>
      <protection locked="0"/>
    </xf>
    <xf numFmtId="49" fontId="9" fillId="0" borderId="27" xfId="63" applyNumberFormat="1" applyFont="1" applyBorder="1" applyProtection="1">
      <alignment horizontal="center"/>
      <protection/>
    </xf>
    <xf numFmtId="49" fontId="9" fillId="0" borderId="27" xfId="63" applyFont="1" applyBorder="1" applyProtection="1">
      <alignment horizontal="center"/>
      <protection locked="0"/>
    </xf>
    <xf numFmtId="0" fontId="9" fillId="0" borderId="79" xfId="92" applyNumberFormat="1" applyFont="1" applyBorder="1" applyAlignment="1" applyProtection="1">
      <alignment horizontal="left" vertical="top" wrapText="1"/>
      <protection/>
    </xf>
    <xf numFmtId="0" fontId="10" fillId="0" borderId="80" xfId="0" applyFont="1" applyBorder="1" applyAlignment="1">
      <alignment horizontal="left" vertical="top" wrapText="1"/>
    </xf>
    <xf numFmtId="49" fontId="9" fillId="0" borderId="35" xfId="41" applyNumberFormat="1" applyFont="1" applyBorder="1" applyAlignment="1" applyProtection="1">
      <alignment horizontal="center" vertical="top" wrapText="1"/>
      <protection/>
    </xf>
    <xf numFmtId="0" fontId="10" fillId="0" borderId="81" xfId="0" applyFont="1" applyBorder="1" applyAlignment="1">
      <alignment horizontal="center" vertical="top" wrapText="1"/>
    </xf>
    <xf numFmtId="49" fontId="9" fillId="0" borderId="32" xfId="64" applyNumberFormat="1" applyFont="1" applyBorder="1" applyAlignment="1" applyProtection="1">
      <alignment horizontal="center"/>
      <protection/>
    </xf>
    <xf numFmtId="49" fontId="9" fillId="0" borderId="69" xfId="64" applyFont="1" applyBorder="1" applyAlignment="1" applyProtection="1">
      <alignment horizontal="center"/>
      <protection locked="0"/>
    </xf>
    <xf numFmtId="0" fontId="10" fillId="0" borderId="6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35" xfId="91" applyNumberFormat="1" applyFont="1" applyBorder="1" applyAlignment="1" applyProtection="1">
      <alignment horizontal="left" vertical="top" wrapText="1"/>
      <protection/>
    </xf>
    <xf numFmtId="0" fontId="10" fillId="0" borderId="37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49" fontId="9" fillId="19" borderId="75" xfId="129" applyNumberFormat="1" applyFont="1" applyBorder="1" applyProtection="1">
      <alignment horizontal="center" vertical="center" wrapText="1"/>
      <protection/>
    </xf>
    <xf numFmtId="49" fontId="9" fillId="19" borderId="75" xfId="129" applyFont="1" applyBorder="1" applyProtection="1">
      <alignment horizontal="center" vertical="center" wrapText="1"/>
      <protection locked="0"/>
    </xf>
    <xf numFmtId="0" fontId="37" fillId="0" borderId="0" xfId="122" applyNumberFormat="1" applyBorder="1" applyProtection="1">
      <alignment horizontal="center"/>
      <protection/>
    </xf>
    <xf numFmtId="0" fontId="37" fillId="0" borderId="0" xfId="122" applyBorder="1" applyProtection="1">
      <alignment horizontal="center"/>
      <protection locked="0"/>
    </xf>
    <xf numFmtId="49" fontId="9" fillId="19" borderId="54" xfId="129" applyNumberFormat="1" applyFont="1" applyBorder="1" applyProtection="1">
      <alignment horizontal="center" vertical="center" wrapText="1"/>
      <protection/>
    </xf>
    <xf numFmtId="49" fontId="9" fillId="19" borderId="54" xfId="129" applyFont="1" applyBorder="1" applyProtection="1">
      <alignment horizontal="center" vertical="center" wrapText="1"/>
      <protection locked="0"/>
    </xf>
    <xf numFmtId="0" fontId="9" fillId="0" borderId="54" xfId="57" applyNumberFormat="1" applyFont="1" applyBorder="1" applyProtection="1">
      <alignment horizontal="center" vertical="center" wrapText="1"/>
      <protection/>
    </xf>
    <xf numFmtId="0" fontId="9" fillId="0" borderId="54" xfId="57" applyFont="1" applyBorder="1" applyProtection="1">
      <alignment horizontal="center" vertical="center" wrapText="1"/>
      <protection locked="0"/>
    </xf>
    <xf numFmtId="0" fontId="37" fillId="0" borderId="0" xfId="121" applyNumberFormat="1" applyBorder="1" applyProtection="1">
      <alignment horizontal="center"/>
      <protection/>
    </xf>
    <xf numFmtId="0" fontId="37" fillId="0" borderId="0" xfId="121" applyBorder="1" applyProtection="1">
      <alignment horizontal="center"/>
      <protection locked="0"/>
    </xf>
    <xf numFmtId="49" fontId="9" fillId="0" borderId="35" xfId="66" applyNumberFormat="1" applyFont="1" applyBorder="1" applyProtection="1">
      <alignment horizontal="center"/>
      <protection/>
    </xf>
  </cellXfs>
  <cellStyles count="1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10" xfId="35"/>
    <cellStyle name="S9" xfId="36"/>
    <cellStyle name="st115" xfId="37"/>
    <cellStyle name="st116" xfId="38"/>
    <cellStyle name="st117" xfId="39"/>
    <cellStyle name="st118" xfId="40"/>
    <cellStyle name="st119" xfId="41"/>
    <cellStyle name="st120" xfId="42"/>
    <cellStyle name="style0" xfId="43"/>
    <cellStyle name="td" xfId="44"/>
    <cellStyle name="tr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7" xfId="63"/>
    <cellStyle name="xl118" xfId="64"/>
    <cellStyle name="xl119" xfId="65"/>
    <cellStyle name="xl120" xfId="66"/>
    <cellStyle name="xl121" xfId="67"/>
    <cellStyle name="xl122" xfId="68"/>
    <cellStyle name="xl123" xfId="69"/>
    <cellStyle name="xl124" xfId="70"/>
    <cellStyle name="xl125" xfId="71"/>
    <cellStyle name="xl126" xfId="72"/>
    <cellStyle name="xl127" xfId="73"/>
    <cellStyle name="xl128" xfId="74"/>
    <cellStyle name="xl129" xfId="75"/>
    <cellStyle name="xl130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Hyperlink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Followed Hyperlink" xfId="176"/>
    <cellStyle name="Плохой" xfId="177"/>
    <cellStyle name="Пояснение" xfId="178"/>
    <cellStyle name="Примечание" xfId="179"/>
    <cellStyle name="Percent" xfId="180"/>
    <cellStyle name="Связанная ячейка" xfId="181"/>
    <cellStyle name="Текст предупреждения" xfId="182"/>
    <cellStyle name="Comma" xfId="183"/>
    <cellStyle name="Comma [0]" xfId="184"/>
    <cellStyle name="Хороший" xfId="1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130" zoomScaleNormal="130" zoomScalePageLayoutView="0" workbookViewId="0" topLeftCell="A25">
      <selection activeCell="D42" sqref="D42"/>
    </sheetView>
  </sheetViews>
  <sheetFormatPr defaultColWidth="9.140625" defaultRowHeight="15"/>
  <cols>
    <col min="1" max="1" width="22.7109375" style="1" customWidth="1"/>
    <col min="2" max="2" width="5.421875" style="1" customWidth="1"/>
    <col min="3" max="3" width="9.57421875" style="1" customWidth="1"/>
    <col min="4" max="4" width="9.00390625" style="1" customWidth="1"/>
    <col min="5" max="5" width="8.28125" style="1" customWidth="1"/>
    <col min="6" max="6" width="8.00390625" style="1" customWidth="1"/>
    <col min="7" max="7" width="9.28125" style="1" customWidth="1"/>
    <col min="8" max="8" width="8.28125" style="1" customWidth="1"/>
    <col min="9" max="9" width="9.8515625" style="1" customWidth="1"/>
    <col min="10" max="11" width="8.28125" style="1" customWidth="1"/>
    <col min="12" max="12" width="8.140625" style="1" customWidth="1"/>
    <col min="13" max="15" width="8.00390625" style="1" customWidth="1"/>
    <col min="16" max="16" width="8.7109375" style="1" customWidth="1"/>
    <col min="17" max="17" width="9.00390625" style="1" customWidth="1"/>
    <col min="18" max="18" width="8.421875" style="1" customWidth="1"/>
    <col min="19" max="19" width="8.7109375" style="1" customWidth="1"/>
    <col min="20" max="20" width="9.140625" style="1" customWidth="1"/>
    <col min="21" max="21" width="9.00390625" style="1" customWidth="1"/>
    <col min="22" max="16384" width="9.140625" style="1" customWidth="1"/>
  </cols>
  <sheetData>
    <row r="1" spans="1:21" ht="12.75" customHeight="1">
      <c r="A1" s="31"/>
      <c r="B1" s="2"/>
      <c r="C1" s="11"/>
      <c r="D1" s="11"/>
      <c r="E1" s="11"/>
      <c r="F1" s="11"/>
      <c r="G1" s="11"/>
      <c r="H1" s="11"/>
      <c r="I1" s="11"/>
      <c r="J1" s="11"/>
      <c r="K1" s="11"/>
      <c r="L1" s="2"/>
      <c r="M1" s="4"/>
      <c r="N1" s="4"/>
      <c r="O1" s="4"/>
      <c r="P1" s="4"/>
      <c r="Q1" s="315" t="s">
        <v>65</v>
      </c>
      <c r="R1" s="316"/>
      <c r="S1" s="316"/>
      <c r="T1" s="316"/>
      <c r="U1" s="316"/>
    </row>
    <row r="2" spans="1:2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341" t="s">
        <v>62</v>
      </c>
      <c r="R2" s="342"/>
      <c r="S2" s="342"/>
      <c r="T2" s="342"/>
      <c r="U2" s="342"/>
    </row>
    <row r="3" spans="1:21" ht="12.75" customHeight="1">
      <c r="A3" s="31"/>
      <c r="B3" s="2"/>
      <c r="C3" s="11"/>
      <c r="D3" s="11"/>
      <c r="E3" s="11"/>
      <c r="F3" s="11"/>
      <c r="G3" s="11"/>
      <c r="H3" s="11"/>
      <c r="I3" s="11"/>
      <c r="J3" s="11"/>
      <c r="K3" s="11"/>
      <c r="L3" s="2"/>
      <c r="M3" s="4"/>
      <c r="N3" s="4"/>
      <c r="O3" s="4"/>
      <c r="P3" s="4"/>
      <c r="Q3" s="315" t="s">
        <v>63</v>
      </c>
      <c r="R3" s="316"/>
      <c r="S3" s="316"/>
      <c r="T3" s="316"/>
      <c r="U3" s="316"/>
    </row>
    <row r="4" spans="1:21" ht="12" customHeight="1">
      <c r="A4" s="31"/>
      <c r="B4" s="2"/>
      <c r="C4" s="11"/>
      <c r="D4" s="11"/>
      <c r="E4" s="11"/>
      <c r="F4" s="11"/>
      <c r="G4" s="11"/>
      <c r="H4" s="11"/>
      <c r="I4" s="11"/>
      <c r="J4" s="11"/>
      <c r="K4" s="11"/>
      <c r="L4" s="2"/>
      <c r="M4" s="4"/>
      <c r="N4" s="4"/>
      <c r="O4" s="4"/>
      <c r="P4" s="4"/>
      <c r="Q4" s="341" t="s">
        <v>66</v>
      </c>
      <c r="R4" s="342"/>
      <c r="S4" s="342"/>
      <c r="T4" s="342"/>
      <c r="U4" s="342"/>
    </row>
    <row r="5" spans="1:21" ht="12.75" customHeight="1">
      <c r="A5" s="31"/>
      <c r="B5" s="2"/>
      <c r="C5" s="11"/>
      <c r="D5" s="11"/>
      <c r="E5" s="11"/>
      <c r="F5" s="11"/>
      <c r="G5" s="11"/>
      <c r="H5" s="11"/>
      <c r="I5" s="11"/>
      <c r="J5" s="11"/>
      <c r="K5" s="11"/>
      <c r="L5" s="2"/>
      <c r="M5" s="11"/>
      <c r="N5" s="11"/>
      <c r="O5" s="11"/>
      <c r="P5" s="7"/>
      <c r="Q5" s="341" t="s">
        <v>67</v>
      </c>
      <c r="R5" s="342"/>
      <c r="S5" s="342"/>
      <c r="T5" s="342"/>
      <c r="U5" s="7"/>
    </row>
    <row r="6" spans="1:21" ht="12.75" customHeight="1">
      <c r="A6" s="31"/>
      <c r="B6" s="2"/>
      <c r="C6" s="11"/>
      <c r="D6" s="11"/>
      <c r="E6" s="11"/>
      <c r="F6" s="11"/>
      <c r="G6" s="11"/>
      <c r="H6" s="11"/>
      <c r="I6" s="11"/>
      <c r="J6" s="11"/>
      <c r="K6" s="11"/>
      <c r="L6" s="2"/>
      <c r="M6" s="11"/>
      <c r="N6" s="11"/>
      <c r="O6" s="11"/>
      <c r="P6" s="7"/>
      <c r="Q6" s="24"/>
      <c r="R6" s="24"/>
      <c r="S6" s="24"/>
      <c r="T6" s="24"/>
      <c r="U6" s="7"/>
    </row>
    <row r="7" spans="1:21" ht="13.5" customHeight="1">
      <c r="A7" s="343" t="s">
        <v>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11"/>
    </row>
    <row r="8" spans="1:21" ht="13.5" customHeight="1">
      <c r="A8" s="331" t="s">
        <v>59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2"/>
    </row>
    <row r="9" spans="1:21" ht="12" customHeight="1">
      <c r="A9" s="33"/>
      <c r="B9" s="2"/>
      <c r="C9" s="34"/>
      <c r="D9" s="34"/>
      <c r="E9" s="34"/>
      <c r="F9" s="34"/>
      <c r="G9" s="34"/>
      <c r="H9" s="34"/>
      <c r="I9" s="34"/>
      <c r="J9" s="34"/>
      <c r="K9" s="34"/>
      <c r="L9" s="2"/>
      <c r="M9" s="34"/>
      <c r="N9" s="34" t="s">
        <v>60</v>
      </c>
      <c r="O9" s="34"/>
      <c r="P9" s="34"/>
      <c r="Q9" s="34"/>
      <c r="R9" s="34"/>
      <c r="S9" s="34"/>
      <c r="T9" s="11"/>
      <c r="U9" s="25"/>
    </row>
    <row r="10" spans="1:21" ht="9.75" customHeight="1">
      <c r="A10" s="35"/>
      <c r="B10" s="12"/>
      <c r="C10" s="34"/>
      <c r="D10" s="34"/>
      <c r="E10" s="34"/>
      <c r="F10" s="34"/>
      <c r="G10" s="34"/>
      <c r="H10" s="34"/>
      <c r="I10" s="34"/>
      <c r="J10" s="34"/>
      <c r="K10" s="34"/>
      <c r="L10" s="90"/>
      <c r="M10" s="91"/>
      <c r="N10" s="91"/>
      <c r="O10" s="91"/>
      <c r="P10" s="91"/>
      <c r="Q10" s="91"/>
      <c r="R10" s="92"/>
      <c r="S10" s="92"/>
      <c r="T10" s="34"/>
      <c r="U10" s="12"/>
    </row>
    <row r="11" spans="1:21" ht="18" customHeight="1">
      <c r="A11" s="315" t="s">
        <v>3</v>
      </c>
      <c r="B11" s="316"/>
      <c r="C11" s="316"/>
      <c r="D11" s="316"/>
      <c r="E11" s="316"/>
      <c r="F11" s="316"/>
      <c r="G11" s="316"/>
      <c r="H11" s="316"/>
      <c r="I11" s="63"/>
      <c r="J11" s="63"/>
      <c r="K11" s="63"/>
      <c r="L11" s="88"/>
      <c r="M11" s="89"/>
      <c r="N11" s="89"/>
      <c r="O11" s="89"/>
      <c r="P11" s="89"/>
      <c r="Q11" s="89"/>
      <c r="R11" s="89"/>
      <c r="S11" s="89"/>
      <c r="T11" s="9"/>
      <c r="U11" s="10"/>
    </row>
    <row r="12" spans="1:21" ht="4.5" customHeight="1">
      <c r="A12" s="36"/>
      <c r="B12" s="14"/>
      <c r="C12" s="37"/>
      <c r="D12" s="37"/>
      <c r="E12" s="37"/>
      <c r="F12" s="37"/>
      <c r="G12" s="37"/>
      <c r="H12" s="37"/>
      <c r="I12" s="37"/>
      <c r="J12" s="37"/>
      <c r="K12" s="37"/>
      <c r="L12" s="14"/>
      <c r="M12" s="37"/>
      <c r="N12" s="37"/>
      <c r="O12" s="37"/>
      <c r="P12" s="37"/>
      <c r="Q12" s="37"/>
      <c r="R12" s="37"/>
      <c r="S12" s="37"/>
      <c r="T12" s="37"/>
      <c r="U12" s="14"/>
    </row>
    <row r="13" spans="1:21" ht="13.5" customHeight="1">
      <c r="A13" s="320" t="s">
        <v>40</v>
      </c>
      <c r="B13" s="38" t="s">
        <v>4</v>
      </c>
      <c r="C13" s="283" t="s">
        <v>5</v>
      </c>
      <c r="D13" s="284"/>
      <c r="E13" s="284"/>
      <c r="F13" s="284"/>
      <c r="G13" s="284"/>
      <c r="H13" s="284"/>
      <c r="I13" s="285"/>
      <c r="J13" s="285"/>
      <c r="K13" s="286"/>
      <c r="L13" s="294" t="s">
        <v>6</v>
      </c>
      <c r="M13" s="295"/>
      <c r="N13" s="296"/>
      <c r="O13" s="297"/>
      <c r="P13" s="322" t="s">
        <v>58</v>
      </c>
      <c r="Q13" s="323"/>
      <c r="R13" s="323"/>
      <c r="S13" s="323"/>
      <c r="T13" s="323"/>
      <c r="U13" s="323"/>
    </row>
    <row r="14" spans="1:21" ht="11.25" customHeight="1">
      <c r="A14" s="321"/>
      <c r="B14" s="39" t="s">
        <v>7</v>
      </c>
      <c r="C14" s="287" t="s">
        <v>8</v>
      </c>
      <c r="D14" s="288"/>
      <c r="E14" s="288"/>
      <c r="F14" s="288"/>
      <c r="G14" s="288"/>
      <c r="H14" s="288"/>
      <c r="I14" s="289"/>
      <c r="J14" s="289"/>
      <c r="K14" s="290"/>
      <c r="L14" s="298"/>
      <c r="M14" s="299"/>
      <c r="N14" s="300"/>
      <c r="O14" s="301"/>
      <c r="P14" s="323"/>
      <c r="Q14" s="323"/>
      <c r="R14" s="324"/>
      <c r="S14" s="324"/>
      <c r="T14" s="324"/>
      <c r="U14" s="324"/>
    </row>
    <row r="15" spans="1:21" ht="14.25" customHeight="1">
      <c r="A15" s="321"/>
      <c r="B15" s="39" t="s">
        <v>9</v>
      </c>
      <c r="C15" s="325" t="s">
        <v>10</v>
      </c>
      <c r="D15" s="326"/>
      <c r="E15" s="326"/>
      <c r="F15" s="325" t="s">
        <v>11</v>
      </c>
      <c r="G15" s="326"/>
      <c r="H15" s="326"/>
      <c r="I15" s="291" t="s">
        <v>54</v>
      </c>
      <c r="J15" s="292"/>
      <c r="K15" s="293"/>
      <c r="L15" s="302"/>
      <c r="M15" s="303"/>
      <c r="N15" s="304"/>
      <c r="O15" s="305"/>
      <c r="P15" s="322" t="s">
        <v>52</v>
      </c>
      <c r="Q15" s="336"/>
      <c r="R15" s="73" t="s">
        <v>12</v>
      </c>
      <c r="S15" s="73" t="s">
        <v>13</v>
      </c>
      <c r="T15" s="337" t="s">
        <v>14</v>
      </c>
      <c r="U15" s="338"/>
    </row>
    <row r="16" spans="1:21" ht="15" customHeight="1">
      <c r="A16" s="321"/>
      <c r="B16" s="39"/>
      <c r="C16" s="40" t="s">
        <v>15</v>
      </c>
      <c r="D16" s="40" t="s">
        <v>16</v>
      </c>
      <c r="E16" s="40" t="s">
        <v>17</v>
      </c>
      <c r="F16" s="40" t="s">
        <v>15</v>
      </c>
      <c r="G16" s="40" t="s">
        <v>16</v>
      </c>
      <c r="H16" s="82" t="s">
        <v>17</v>
      </c>
      <c r="I16" s="83" t="s">
        <v>15</v>
      </c>
      <c r="J16" s="84" t="s">
        <v>16</v>
      </c>
      <c r="K16" s="40" t="s">
        <v>17</v>
      </c>
      <c r="L16" s="339" t="s">
        <v>18</v>
      </c>
      <c r="M16" s="333" t="s">
        <v>19</v>
      </c>
      <c r="N16" s="306" t="s">
        <v>55</v>
      </c>
      <c r="O16" s="309" t="s">
        <v>56</v>
      </c>
      <c r="P16" s="323"/>
      <c r="Q16" s="323"/>
      <c r="R16" s="71" t="s">
        <v>53</v>
      </c>
      <c r="S16" s="77" t="s">
        <v>53</v>
      </c>
      <c r="T16" s="77" t="s">
        <v>53</v>
      </c>
      <c r="U16" s="77" t="s">
        <v>53</v>
      </c>
    </row>
    <row r="17" spans="1:21" ht="15" customHeight="1">
      <c r="A17" s="321"/>
      <c r="B17" s="39"/>
      <c r="C17" s="41" t="s">
        <v>20</v>
      </c>
      <c r="D17" s="41" t="s">
        <v>21</v>
      </c>
      <c r="E17" s="41" t="s">
        <v>22</v>
      </c>
      <c r="F17" s="41" t="s">
        <v>20</v>
      </c>
      <c r="G17" s="41" t="s">
        <v>21</v>
      </c>
      <c r="H17" s="71" t="s">
        <v>22</v>
      </c>
      <c r="I17" s="78" t="s">
        <v>20</v>
      </c>
      <c r="J17" s="85" t="s">
        <v>21</v>
      </c>
      <c r="K17" s="41" t="s">
        <v>22</v>
      </c>
      <c r="L17" s="340"/>
      <c r="M17" s="334"/>
      <c r="N17" s="307"/>
      <c r="O17" s="310"/>
      <c r="P17" s="312" t="s">
        <v>26</v>
      </c>
      <c r="Q17" s="317" t="s">
        <v>61</v>
      </c>
      <c r="R17" s="71"/>
      <c r="S17" s="78"/>
      <c r="T17" s="327"/>
      <c r="U17" s="327"/>
    </row>
    <row r="18" spans="1:21" ht="15" customHeight="1">
      <c r="A18" s="321"/>
      <c r="B18" s="39"/>
      <c r="C18" s="41" t="s">
        <v>23</v>
      </c>
      <c r="D18" s="41" t="s">
        <v>24</v>
      </c>
      <c r="E18" s="41" t="s">
        <v>25</v>
      </c>
      <c r="F18" s="41" t="s">
        <v>23</v>
      </c>
      <c r="G18" s="41" t="s">
        <v>24</v>
      </c>
      <c r="H18" s="71" t="s">
        <v>25</v>
      </c>
      <c r="I18" s="78" t="s">
        <v>23</v>
      </c>
      <c r="J18" s="85" t="s">
        <v>24</v>
      </c>
      <c r="K18" s="41" t="s">
        <v>25</v>
      </c>
      <c r="L18" s="340"/>
      <c r="M18" s="334"/>
      <c r="N18" s="307"/>
      <c r="O18" s="310"/>
      <c r="P18" s="313"/>
      <c r="Q18" s="318"/>
      <c r="R18" s="71"/>
      <c r="S18" s="78"/>
      <c r="T18" s="335"/>
      <c r="U18" s="328"/>
    </row>
    <row r="19" spans="1:21" ht="15" customHeight="1">
      <c r="A19" s="321"/>
      <c r="B19" s="39"/>
      <c r="C19" s="41" t="s">
        <v>27</v>
      </c>
      <c r="D19" s="41" t="s">
        <v>28</v>
      </c>
      <c r="E19" s="41" t="s">
        <v>29</v>
      </c>
      <c r="F19" s="41" t="s">
        <v>27</v>
      </c>
      <c r="G19" s="41" t="s">
        <v>28</v>
      </c>
      <c r="H19" s="71" t="s">
        <v>29</v>
      </c>
      <c r="I19" s="78" t="s">
        <v>27</v>
      </c>
      <c r="J19" s="85" t="s">
        <v>28</v>
      </c>
      <c r="K19" s="41" t="s">
        <v>29</v>
      </c>
      <c r="L19" s="340"/>
      <c r="M19" s="334"/>
      <c r="N19" s="307"/>
      <c r="O19" s="310"/>
      <c r="P19" s="313"/>
      <c r="Q19" s="318"/>
      <c r="R19" s="71"/>
      <c r="S19" s="78"/>
      <c r="T19" s="72"/>
      <c r="U19" s="41"/>
    </row>
    <row r="20" spans="1:21" ht="15" customHeight="1">
      <c r="A20" s="321"/>
      <c r="B20" s="42"/>
      <c r="C20" s="43"/>
      <c r="D20" s="43" t="s">
        <v>30</v>
      </c>
      <c r="E20" s="43" t="s">
        <v>31</v>
      </c>
      <c r="F20" s="43"/>
      <c r="G20" s="43" t="s">
        <v>30</v>
      </c>
      <c r="H20" s="74" t="s">
        <v>31</v>
      </c>
      <c r="I20" s="79"/>
      <c r="J20" s="79" t="s">
        <v>30</v>
      </c>
      <c r="K20" s="75" t="s">
        <v>31</v>
      </c>
      <c r="L20" s="340"/>
      <c r="M20" s="334"/>
      <c r="N20" s="308"/>
      <c r="O20" s="311"/>
      <c r="P20" s="314"/>
      <c r="Q20" s="319"/>
      <c r="R20" s="74"/>
      <c r="S20" s="79"/>
      <c r="T20" s="75"/>
      <c r="U20" s="43"/>
    </row>
    <row r="21" spans="1:21" ht="10.5" customHeight="1" thickBot="1">
      <c r="A21" s="16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76">
        <v>9</v>
      </c>
      <c r="J21" s="76">
        <v>10</v>
      </c>
      <c r="K21" s="18">
        <v>11</v>
      </c>
      <c r="L21" s="17" t="s">
        <v>43</v>
      </c>
      <c r="M21" s="18">
        <v>13</v>
      </c>
      <c r="N21" s="76">
        <v>14</v>
      </c>
      <c r="O21" s="18">
        <v>15</v>
      </c>
      <c r="P21" s="18">
        <v>16</v>
      </c>
      <c r="Q21" s="18">
        <v>17</v>
      </c>
      <c r="R21" s="18">
        <v>18</v>
      </c>
      <c r="S21" s="76">
        <v>19</v>
      </c>
      <c r="T21" s="18">
        <v>20</v>
      </c>
      <c r="U21" s="18">
        <v>21</v>
      </c>
    </row>
    <row r="22" spans="1:21" ht="72.75" customHeight="1">
      <c r="A22" s="54" t="s">
        <v>41</v>
      </c>
      <c r="B22" s="55"/>
      <c r="C22" s="57" t="s">
        <v>32</v>
      </c>
      <c r="D22" s="57" t="s">
        <v>32</v>
      </c>
      <c r="E22" s="57" t="s">
        <v>32</v>
      </c>
      <c r="F22" s="57" t="s">
        <v>32</v>
      </c>
      <c r="G22" s="57" t="s">
        <v>32</v>
      </c>
      <c r="H22" s="57" t="s">
        <v>32</v>
      </c>
      <c r="I22" s="57" t="s">
        <v>32</v>
      </c>
      <c r="J22" s="57" t="s">
        <v>32</v>
      </c>
      <c r="K22" s="57" t="s">
        <v>32</v>
      </c>
      <c r="L22" s="57" t="s">
        <v>32</v>
      </c>
      <c r="M22" s="57" t="s">
        <v>32</v>
      </c>
      <c r="N22" s="57" t="s">
        <v>32</v>
      </c>
      <c r="O22" s="57" t="s">
        <v>32</v>
      </c>
      <c r="P22" s="87">
        <f aca="true" t="shared" si="0" ref="P22:U22">P23+P28+P33+P46+P57+Q66</f>
        <v>0</v>
      </c>
      <c r="Q22" s="87">
        <f t="shared" si="0"/>
        <v>0</v>
      </c>
      <c r="R22" s="87">
        <f t="shared" si="0"/>
        <v>0</v>
      </c>
      <c r="S22" s="87">
        <f t="shared" si="0"/>
        <v>0</v>
      </c>
      <c r="T22" s="87">
        <f t="shared" si="0"/>
        <v>0</v>
      </c>
      <c r="U22" s="95">
        <f t="shared" si="0"/>
        <v>0</v>
      </c>
    </row>
    <row r="23" spans="1:21" ht="96.75" customHeight="1">
      <c r="A23" s="54" t="s">
        <v>42</v>
      </c>
      <c r="B23" s="55"/>
      <c r="C23" s="56" t="s">
        <v>32</v>
      </c>
      <c r="D23" s="57" t="s">
        <v>32</v>
      </c>
      <c r="E23" s="57" t="s">
        <v>32</v>
      </c>
      <c r="F23" s="56" t="s">
        <v>32</v>
      </c>
      <c r="G23" s="57" t="s">
        <v>32</v>
      </c>
      <c r="H23" s="57" t="s">
        <v>32</v>
      </c>
      <c r="I23" s="57" t="s">
        <v>32</v>
      </c>
      <c r="J23" s="57" t="s">
        <v>32</v>
      </c>
      <c r="K23" s="57" t="s">
        <v>32</v>
      </c>
      <c r="L23" s="58" t="s">
        <v>32</v>
      </c>
      <c r="M23" s="57" t="s">
        <v>32</v>
      </c>
      <c r="N23" s="57" t="s">
        <v>32</v>
      </c>
      <c r="O23" s="57" t="s">
        <v>32</v>
      </c>
      <c r="P23" s="59">
        <f aca="true" t="shared" si="1" ref="P23:U23">P25+P26+P27</f>
        <v>0</v>
      </c>
      <c r="Q23" s="59">
        <f t="shared" si="1"/>
        <v>0</v>
      </c>
      <c r="R23" s="59">
        <f t="shared" si="1"/>
        <v>0</v>
      </c>
      <c r="S23" s="59">
        <f t="shared" si="1"/>
        <v>0</v>
      </c>
      <c r="T23" s="59">
        <f t="shared" si="1"/>
        <v>0</v>
      </c>
      <c r="U23" s="96">
        <f t="shared" si="1"/>
        <v>0</v>
      </c>
    </row>
    <row r="24" spans="1:21" ht="15" customHeight="1">
      <c r="A24" s="19" t="s">
        <v>33</v>
      </c>
      <c r="B24" s="20"/>
      <c r="C24" s="15"/>
      <c r="D24" s="21"/>
      <c r="E24" s="21"/>
      <c r="F24" s="15"/>
      <c r="G24" s="21"/>
      <c r="H24" s="21"/>
      <c r="I24" s="21"/>
      <c r="J24" s="21"/>
      <c r="K24" s="21"/>
      <c r="L24" s="22"/>
      <c r="M24" s="21"/>
      <c r="N24" s="21"/>
      <c r="O24" s="21"/>
      <c r="P24" s="23"/>
      <c r="Q24" s="23"/>
      <c r="R24" s="23"/>
      <c r="S24" s="23"/>
      <c r="T24" s="23"/>
      <c r="U24" s="44"/>
    </row>
    <row r="25" spans="1:21" ht="14.25" customHeight="1">
      <c r="A25" s="19" t="s">
        <v>57</v>
      </c>
      <c r="B25" s="20"/>
      <c r="C25" s="15"/>
      <c r="D25" s="21"/>
      <c r="E25" s="21"/>
      <c r="F25" s="15"/>
      <c r="G25" s="21"/>
      <c r="H25" s="21"/>
      <c r="I25" s="21"/>
      <c r="J25" s="21"/>
      <c r="K25" s="21"/>
      <c r="L25" s="22"/>
      <c r="M25" s="21"/>
      <c r="N25" s="21"/>
      <c r="O25" s="21"/>
      <c r="P25" s="23"/>
      <c r="Q25" s="23"/>
      <c r="R25" s="23"/>
      <c r="S25" s="23"/>
      <c r="T25" s="23"/>
      <c r="U25" s="44"/>
    </row>
    <row r="26" spans="1:21" ht="15.75" customHeight="1">
      <c r="A26" s="19" t="s">
        <v>57</v>
      </c>
      <c r="B26" s="20"/>
      <c r="C26" s="15"/>
      <c r="D26" s="21"/>
      <c r="E26" s="21"/>
      <c r="F26" s="15"/>
      <c r="G26" s="21"/>
      <c r="H26" s="21"/>
      <c r="I26" s="21"/>
      <c r="J26" s="21"/>
      <c r="K26" s="21"/>
      <c r="L26" s="22"/>
      <c r="M26" s="21"/>
      <c r="N26" s="21"/>
      <c r="O26" s="21"/>
      <c r="P26" s="23"/>
      <c r="Q26" s="23"/>
      <c r="R26" s="23"/>
      <c r="S26" s="23"/>
      <c r="T26" s="23"/>
      <c r="U26" s="44"/>
    </row>
    <row r="27" spans="1:21" ht="17.25" customHeight="1">
      <c r="A27" s="19" t="s">
        <v>57</v>
      </c>
      <c r="B27" s="20"/>
      <c r="C27" s="15"/>
      <c r="D27" s="21"/>
      <c r="E27" s="21"/>
      <c r="F27" s="15"/>
      <c r="G27" s="21"/>
      <c r="H27" s="21"/>
      <c r="I27" s="21"/>
      <c r="J27" s="21"/>
      <c r="K27" s="21"/>
      <c r="L27" s="22"/>
      <c r="M27" s="21"/>
      <c r="N27" s="21"/>
      <c r="O27" s="21"/>
      <c r="P27" s="23"/>
      <c r="Q27" s="23"/>
      <c r="R27" s="23"/>
      <c r="S27" s="23"/>
      <c r="T27" s="23"/>
      <c r="U27" s="44"/>
    </row>
    <row r="28" spans="1:21" ht="142.5" customHeight="1">
      <c r="A28" s="54" t="s">
        <v>44</v>
      </c>
      <c r="B28" s="55"/>
      <c r="C28" s="56" t="s">
        <v>32</v>
      </c>
      <c r="D28" s="57" t="s">
        <v>32</v>
      </c>
      <c r="E28" s="57" t="s">
        <v>32</v>
      </c>
      <c r="F28" s="56" t="s">
        <v>32</v>
      </c>
      <c r="G28" s="57" t="s">
        <v>32</v>
      </c>
      <c r="H28" s="57" t="s">
        <v>32</v>
      </c>
      <c r="I28" s="58" t="s">
        <v>32</v>
      </c>
      <c r="J28" s="57" t="s">
        <v>32</v>
      </c>
      <c r="K28" s="58" t="s">
        <v>32</v>
      </c>
      <c r="L28" s="57" t="s">
        <v>32</v>
      </c>
      <c r="M28" s="57" t="s">
        <v>32</v>
      </c>
      <c r="N28" s="57" t="s">
        <v>32</v>
      </c>
      <c r="O28" s="57" t="s">
        <v>32</v>
      </c>
      <c r="P28" s="59">
        <f aca="true" t="shared" si="2" ref="P28:U28">P30+P31+P32</f>
        <v>0</v>
      </c>
      <c r="Q28" s="59">
        <f t="shared" si="2"/>
        <v>0</v>
      </c>
      <c r="R28" s="59">
        <f t="shared" si="2"/>
        <v>0</v>
      </c>
      <c r="S28" s="59">
        <f t="shared" si="2"/>
        <v>0</v>
      </c>
      <c r="T28" s="59">
        <f t="shared" si="2"/>
        <v>0</v>
      </c>
      <c r="U28" s="96">
        <f t="shared" si="2"/>
        <v>0</v>
      </c>
    </row>
    <row r="29" spans="1:21" ht="15" customHeight="1">
      <c r="A29" s="19" t="s">
        <v>33</v>
      </c>
      <c r="B29" s="20"/>
      <c r="C29" s="15"/>
      <c r="D29" s="21"/>
      <c r="E29" s="21"/>
      <c r="F29" s="15"/>
      <c r="G29" s="21"/>
      <c r="H29" s="21"/>
      <c r="I29" s="21"/>
      <c r="J29" s="21"/>
      <c r="K29" s="21"/>
      <c r="L29" s="22"/>
      <c r="M29" s="21"/>
      <c r="N29" s="21"/>
      <c r="O29" s="21"/>
      <c r="P29" s="23"/>
      <c r="Q29" s="23"/>
      <c r="R29" s="23"/>
      <c r="S29" s="23"/>
      <c r="T29" s="23"/>
      <c r="U29" s="44"/>
    </row>
    <row r="30" spans="1:21" ht="12.75" customHeight="1">
      <c r="A30" s="19" t="s">
        <v>57</v>
      </c>
      <c r="B30" s="52"/>
      <c r="C30" s="15"/>
      <c r="D30" s="21"/>
      <c r="E30" s="21"/>
      <c r="F30" s="15"/>
      <c r="G30" s="21"/>
      <c r="H30" s="21"/>
      <c r="I30" s="21"/>
      <c r="J30" s="21"/>
      <c r="K30" s="21"/>
      <c r="L30" s="22"/>
      <c r="M30" s="21"/>
      <c r="N30" s="21"/>
      <c r="O30" s="21"/>
      <c r="P30" s="23"/>
      <c r="Q30" s="23"/>
      <c r="R30" s="23"/>
      <c r="S30" s="23"/>
      <c r="T30" s="23"/>
      <c r="U30" s="44"/>
    </row>
    <row r="31" spans="1:21" ht="12.75" customHeight="1">
      <c r="A31" s="19" t="s">
        <v>57</v>
      </c>
      <c r="B31" s="53"/>
      <c r="C31" s="48"/>
      <c r="D31" s="49"/>
      <c r="E31" s="49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0"/>
      <c r="U31" s="97"/>
    </row>
    <row r="32" spans="1:21" ht="13.5" customHeight="1">
      <c r="A32" s="19" t="s">
        <v>57</v>
      </c>
      <c r="B32" s="53"/>
      <c r="C32" s="48"/>
      <c r="D32" s="49"/>
      <c r="E32" s="49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0"/>
      <c r="U32" s="97"/>
    </row>
    <row r="33" spans="1:21" ht="132.75" customHeight="1">
      <c r="A33" s="54" t="s">
        <v>45</v>
      </c>
      <c r="B33" s="55"/>
      <c r="C33" s="56" t="s">
        <v>32</v>
      </c>
      <c r="D33" s="57" t="s">
        <v>32</v>
      </c>
      <c r="E33" s="57" t="s">
        <v>32</v>
      </c>
      <c r="F33" s="56" t="s">
        <v>32</v>
      </c>
      <c r="G33" s="57" t="s">
        <v>32</v>
      </c>
      <c r="H33" s="57" t="s">
        <v>32</v>
      </c>
      <c r="I33" s="58" t="s">
        <v>32</v>
      </c>
      <c r="J33" s="57" t="s">
        <v>32</v>
      </c>
      <c r="K33" s="58" t="s">
        <v>32</v>
      </c>
      <c r="L33" s="57" t="s">
        <v>32</v>
      </c>
      <c r="M33" s="57" t="s">
        <v>32</v>
      </c>
      <c r="N33" s="58" t="s">
        <v>32</v>
      </c>
      <c r="O33" s="57" t="s">
        <v>32</v>
      </c>
      <c r="P33" s="59">
        <f aca="true" t="shared" si="3" ref="P33:U33">P34+P42</f>
        <v>0</v>
      </c>
      <c r="Q33" s="59">
        <f t="shared" si="3"/>
        <v>0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98">
        <f t="shared" si="3"/>
        <v>0</v>
      </c>
    </row>
    <row r="34" spans="1:21" ht="90.75" customHeight="1">
      <c r="A34" s="54" t="s">
        <v>46</v>
      </c>
      <c r="B34" s="55"/>
      <c r="C34" s="56" t="s">
        <v>32</v>
      </c>
      <c r="D34" s="57" t="s">
        <v>32</v>
      </c>
      <c r="E34" s="57" t="s">
        <v>32</v>
      </c>
      <c r="F34" s="56" t="s">
        <v>32</v>
      </c>
      <c r="G34" s="57" t="s">
        <v>32</v>
      </c>
      <c r="H34" s="57" t="s">
        <v>32</v>
      </c>
      <c r="I34" s="58" t="s">
        <v>32</v>
      </c>
      <c r="J34" s="58" t="s">
        <v>32</v>
      </c>
      <c r="K34" s="58" t="s">
        <v>32</v>
      </c>
      <c r="L34" s="58" t="s">
        <v>32</v>
      </c>
      <c r="M34" s="57" t="s">
        <v>32</v>
      </c>
      <c r="N34" s="58" t="s">
        <v>32</v>
      </c>
      <c r="O34" s="58" t="s">
        <v>32</v>
      </c>
      <c r="P34" s="59">
        <f aca="true" t="shared" si="4" ref="P34:U34">P36+P37+P38</f>
        <v>0</v>
      </c>
      <c r="Q34" s="59">
        <f t="shared" si="4"/>
        <v>0</v>
      </c>
      <c r="R34" s="59">
        <f t="shared" si="4"/>
        <v>0</v>
      </c>
      <c r="S34" s="59">
        <f t="shared" si="4"/>
        <v>0</v>
      </c>
      <c r="T34" s="59">
        <f t="shared" si="4"/>
        <v>0</v>
      </c>
      <c r="U34" s="99">
        <f t="shared" si="4"/>
        <v>0</v>
      </c>
    </row>
    <row r="35" spans="1:21" ht="15" customHeight="1">
      <c r="A35" s="19" t="s">
        <v>33</v>
      </c>
      <c r="B35" s="20"/>
      <c r="C35" s="15"/>
      <c r="D35" s="21"/>
      <c r="E35" s="21"/>
      <c r="F35" s="15"/>
      <c r="G35" s="21"/>
      <c r="H35" s="21"/>
      <c r="I35" s="21"/>
      <c r="J35" s="21"/>
      <c r="K35" s="21"/>
      <c r="L35" s="22"/>
      <c r="M35" s="21"/>
      <c r="N35" s="21"/>
      <c r="O35" s="21"/>
      <c r="P35" s="23"/>
      <c r="Q35" s="23"/>
      <c r="R35" s="23"/>
      <c r="S35" s="23"/>
      <c r="T35" s="23"/>
      <c r="U35" s="44"/>
    </row>
    <row r="36" spans="1:21" ht="15" customHeight="1">
      <c r="A36" s="19" t="s">
        <v>57</v>
      </c>
      <c r="B36" s="20"/>
      <c r="C36" s="15"/>
      <c r="D36" s="21"/>
      <c r="E36" s="21"/>
      <c r="F36" s="15"/>
      <c r="G36" s="21"/>
      <c r="H36" s="21"/>
      <c r="I36" s="21"/>
      <c r="J36" s="21"/>
      <c r="K36" s="21"/>
      <c r="L36" s="22"/>
      <c r="M36" s="21"/>
      <c r="N36" s="21"/>
      <c r="O36" s="21"/>
      <c r="P36" s="23"/>
      <c r="Q36" s="23"/>
      <c r="R36" s="23"/>
      <c r="S36" s="23"/>
      <c r="T36" s="23"/>
      <c r="U36" s="44"/>
    </row>
    <row r="37" spans="1:21" ht="18" customHeight="1">
      <c r="A37" s="19" t="s">
        <v>57</v>
      </c>
      <c r="B37" s="52"/>
      <c r="C37" s="15"/>
      <c r="D37" s="21"/>
      <c r="E37" s="21"/>
      <c r="F37" s="15"/>
      <c r="G37" s="21"/>
      <c r="H37" s="21"/>
      <c r="I37" s="21"/>
      <c r="J37" s="21"/>
      <c r="K37" s="21"/>
      <c r="L37" s="22"/>
      <c r="M37" s="21"/>
      <c r="N37" s="21"/>
      <c r="O37" s="21"/>
      <c r="P37" s="23"/>
      <c r="Q37" s="23"/>
      <c r="R37" s="23"/>
      <c r="S37" s="23"/>
      <c r="T37" s="23"/>
      <c r="U37" s="44"/>
    </row>
    <row r="38" spans="1:21" ht="15.75" customHeight="1">
      <c r="A38" s="19" t="s">
        <v>57</v>
      </c>
      <c r="B38" s="52"/>
      <c r="C38" s="15"/>
      <c r="D38" s="21"/>
      <c r="E38" s="21"/>
      <c r="F38" s="15"/>
      <c r="G38" s="21"/>
      <c r="H38" s="21"/>
      <c r="I38" s="21"/>
      <c r="J38" s="21"/>
      <c r="K38" s="21"/>
      <c r="L38" s="22"/>
      <c r="M38" s="21"/>
      <c r="N38" s="21"/>
      <c r="O38" s="21"/>
      <c r="P38" s="23"/>
      <c r="Q38" s="23"/>
      <c r="R38" s="23"/>
      <c r="S38" s="23"/>
      <c r="T38" s="23"/>
      <c r="U38" s="44"/>
    </row>
    <row r="39" spans="1:21" ht="136.5" customHeight="1">
      <c r="A39" s="54" t="s">
        <v>73</v>
      </c>
      <c r="B39" s="52"/>
      <c r="C39" s="15"/>
      <c r="D39" s="21"/>
      <c r="E39" s="21"/>
      <c r="F39" s="15"/>
      <c r="G39" s="21"/>
      <c r="H39" s="21"/>
      <c r="I39" s="21"/>
      <c r="J39" s="21"/>
      <c r="K39" s="21"/>
      <c r="L39" s="22"/>
      <c r="M39" s="21"/>
      <c r="N39" s="21"/>
      <c r="O39" s="21"/>
      <c r="P39" s="23"/>
      <c r="Q39" s="23"/>
      <c r="R39" s="23"/>
      <c r="S39" s="23"/>
      <c r="T39" s="23"/>
      <c r="U39" s="44"/>
    </row>
    <row r="40" spans="1:21" ht="15.75" customHeight="1">
      <c r="A40" s="19" t="s">
        <v>33</v>
      </c>
      <c r="B40" s="52"/>
      <c r="C40" s="15"/>
      <c r="D40" s="21"/>
      <c r="E40" s="21"/>
      <c r="F40" s="15"/>
      <c r="G40" s="21"/>
      <c r="H40" s="21"/>
      <c r="I40" s="21"/>
      <c r="J40" s="21"/>
      <c r="K40" s="21"/>
      <c r="L40" s="22"/>
      <c r="M40" s="21"/>
      <c r="N40" s="21"/>
      <c r="O40" s="21"/>
      <c r="P40" s="23"/>
      <c r="Q40" s="23"/>
      <c r="R40" s="23"/>
      <c r="S40" s="23"/>
      <c r="T40" s="23"/>
      <c r="U40" s="44"/>
    </row>
    <row r="41" spans="1:21" ht="15.75" customHeight="1">
      <c r="A41" s="19" t="s">
        <v>57</v>
      </c>
      <c r="B41" s="52"/>
      <c r="C41" s="15"/>
      <c r="D41" s="21"/>
      <c r="E41" s="21"/>
      <c r="F41" s="15"/>
      <c r="G41" s="21"/>
      <c r="H41" s="21"/>
      <c r="I41" s="21"/>
      <c r="J41" s="21"/>
      <c r="K41" s="21"/>
      <c r="L41" s="22"/>
      <c r="M41" s="21"/>
      <c r="N41" s="21"/>
      <c r="O41" s="21"/>
      <c r="P41" s="23"/>
      <c r="Q41" s="23"/>
      <c r="R41" s="23"/>
      <c r="S41" s="23"/>
      <c r="T41" s="23"/>
      <c r="U41" s="44"/>
    </row>
    <row r="42" spans="1:21" ht="117" customHeight="1">
      <c r="A42" s="54" t="s">
        <v>48</v>
      </c>
      <c r="B42" s="52"/>
      <c r="C42" s="56" t="s">
        <v>32</v>
      </c>
      <c r="D42" s="57" t="s">
        <v>32</v>
      </c>
      <c r="E42" s="57" t="s">
        <v>32</v>
      </c>
      <c r="F42" s="56" t="s">
        <v>32</v>
      </c>
      <c r="G42" s="57" t="s">
        <v>32</v>
      </c>
      <c r="H42" s="57" t="s">
        <v>32</v>
      </c>
      <c r="I42" s="58" t="s">
        <v>32</v>
      </c>
      <c r="J42" s="58" t="s">
        <v>32</v>
      </c>
      <c r="K42" s="58" t="s">
        <v>32</v>
      </c>
      <c r="L42" s="58" t="s">
        <v>32</v>
      </c>
      <c r="M42" s="57" t="s">
        <v>32</v>
      </c>
      <c r="N42" s="58" t="s">
        <v>32</v>
      </c>
      <c r="O42" s="58" t="s">
        <v>32</v>
      </c>
      <c r="P42" s="23">
        <f aca="true" t="shared" si="5" ref="P42:U42">P45+P44</f>
        <v>0</v>
      </c>
      <c r="Q42" s="23">
        <f t="shared" si="5"/>
        <v>0</v>
      </c>
      <c r="R42" s="23">
        <f t="shared" si="5"/>
        <v>0</v>
      </c>
      <c r="S42" s="23">
        <f t="shared" si="5"/>
        <v>0</v>
      </c>
      <c r="T42" s="23">
        <f t="shared" si="5"/>
        <v>0</v>
      </c>
      <c r="U42" s="100">
        <f t="shared" si="5"/>
        <v>0</v>
      </c>
    </row>
    <row r="43" spans="1:21" ht="16.5" customHeight="1">
      <c r="A43" s="19" t="s">
        <v>33</v>
      </c>
      <c r="B43" s="52"/>
      <c r="C43" s="15"/>
      <c r="D43" s="21"/>
      <c r="E43" s="21"/>
      <c r="F43" s="15"/>
      <c r="G43" s="21"/>
      <c r="H43" s="21"/>
      <c r="I43" s="21"/>
      <c r="J43" s="21"/>
      <c r="K43" s="21"/>
      <c r="L43" s="22"/>
      <c r="M43" s="21"/>
      <c r="N43" s="21"/>
      <c r="O43" s="21"/>
      <c r="P43" s="23"/>
      <c r="Q43" s="23"/>
      <c r="R43" s="23"/>
      <c r="S43" s="23"/>
      <c r="T43" s="23"/>
      <c r="U43" s="44"/>
    </row>
    <row r="44" spans="1:21" ht="16.5" customHeight="1">
      <c r="A44" s="51" t="s">
        <v>57</v>
      </c>
      <c r="B44" s="52"/>
      <c r="C44" s="15"/>
      <c r="D44" s="21"/>
      <c r="E44" s="21"/>
      <c r="F44" s="15"/>
      <c r="G44" s="21"/>
      <c r="H44" s="21"/>
      <c r="I44" s="21"/>
      <c r="J44" s="21"/>
      <c r="K44" s="21"/>
      <c r="L44" s="22"/>
      <c r="M44" s="21"/>
      <c r="N44" s="21"/>
      <c r="O44" s="21"/>
      <c r="P44" s="23"/>
      <c r="Q44" s="23"/>
      <c r="R44" s="23"/>
      <c r="S44" s="23"/>
      <c r="T44" s="23"/>
      <c r="U44" s="44"/>
    </row>
    <row r="45" spans="1:21" ht="17.25" customHeight="1">
      <c r="A45" s="51" t="s">
        <v>57</v>
      </c>
      <c r="B45" s="52"/>
      <c r="C45" s="15"/>
      <c r="D45" s="21"/>
      <c r="E45" s="21"/>
      <c r="F45" s="15"/>
      <c r="G45" s="21"/>
      <c r="H45" s="21"/>
      <c r="I45" s="21"/>
      <c r="J45" s="21"/>
      <c r="K45" s="21"/>
      <c r="L45" s="22"/>
      <c r="M45" s="21"/>
      <c r="N45" s="21"/>
      <c r="O45" s="21"/>
      <c r="P45" s="23"/>
      <c r="Q45" s="23"/>
      <c r="R45" s="23"/>
      <c r="S45" s="23"/>
      <c r="T45" s="23"/>
      <c r="U45" s="44"/>
    </row>
    <row r="46" spans="1:21" ht="171" customHeight="1">
      <c r="A46" s="54" t="s">
        <v>47</v>
      </c>
      <c r="B46" s="55"/>
      <c r="C46" s="56" t="s">
        <v>32</v>
      </c>
      <c r="D46" s="57" t="s">
        <v>32</v>
      </c>
      <c r="E46" s="57" t="s">
        <v>32</v>
      </c>
      <c r="F46" s="56" t="s">
        <v>32</v>
      </c>
      <c r="G46" s="57" t="s">
        <v>32</v>
      </c>
      <c r="H46" s="57" t="s">
        <v>32</v>
      </c>
      <c r="I46" s="58" t="s">
        <v>32</v>
      </c>
      <c r="J46" s="58" t="s">
        <v>32</v>
      </c>
      <c r="K46" s="58" t="s">
        <v>32</v>
      </c>
      <c r="L46" s="58" t="s">
        <v>32</v>
      </c>
      <c r="M46" s="57" t="s">
        <v>32</v>
      </c>
      <c r="N46" s="58" t="s">
        <v>32</v>
      </c>
      <c r="O46" s="58" t="s">
        <v>32</v>
      </c>
      <c r="P46" s="59">
        <f aca="true" t="shared" si="6" ref="P46:U46">P47+P52</f>
        <v>0</v>
      </c>
      <c r="Q46" s="59">
        <f t="shared" si="6"/>
        <v>0</v>
      </c>
      <c r="R46" s="59">
        <f t="shared" si="6"/>
        <v>0</v>
      </c>
      <c r="S46" s="59">
        <f t="shared" si="6"/>
        <v>0</v>
      </c>
      <c r="T46" s="59">
        <f t="shared" si="6"/>
        <v>0</v>
      </c>
      <c r="U46" s="101">
        <f t="shared" si="6"/>
        <v>0</v>
      </c>
    </row>
    <row r="47" spans="1:21" ht="40.5" customHeight="1">
      <c r="A47" s="54" t="s">
        <v>49</v>
      </c>
      <c r="B47" s="55"/>
      <c r="C47" s="56" t="s">
        <v>32</v>
      </c>
      <c r="D47" s="57" t="s">
        <v>32</v>
      </c>
      <c r="E47" s="57" t="s">
        <v>32</v>
      </c>
      <c r="F47" s="56" t="s">
        <v>32</v>
      </c>
      <c r="G47" s="57" t="s">
        <v>32</v>
      </c>
      <c r="H47" s="57" t="s">
        <v>32</v>
      </c>
      <c r="I47" s="58" t="s">
        <v>32</v>
      </c>
      <c r="J47" s="58" t="s">
        <v>32</v>
      </c>
      <c r="K47" s="58" t="s">
        <v>32</v>
      </c>
      <c r="L47" s="58" t="s">
        <v>32</v>
      </c>
      <c r="M47" s="57" t="s">
        <v>32</v>
      </c>
      <c r="N47" s="58" t="s">
        <v>32</v>
      </c>
      <c r="O47" s="58" t="s">
        <v>32</v>
      </c>
      <c r="P47" s="59">
        <f aca="true" t="shared" si="7" ref="P47:U47">P49+P51+P50</f>
        <v>0</v>
      </c>
      <c r="Q47" s="59">
        <f t="shared" si="7"/>
        <v>0</v>
      </c>
      <c r="R47" s="59">
        <f t="shared" si="7"/>
        <v>0</v>
      </c>
      <c r="S47" s="59">
        <f t="shared" si="7"/>
        <v>0</v>
      </c>
      <c r="T47" s="59">
        <f t="shared" si="7"/>
        <v>0</v>
      </c>
      <c r="U47" s="96">
        <f t="shared" si="7"/>
        <v>0</v>
      </c>
    </row>
    <row r="48" spans="1:21" ht="15" customHeight="1">
      <c r="A48" s="19" t="s">
        <v>33</v>
      </c>
      <c r="B48" s="20"/>
      <c r="C48" s="15"/>
      <c r="D48" s="21"/>
      <c r="E48" s="21"/>
      <c r="F48" s="15"/>
      <c r="G48" s="21"/>
      <c r="H48" s="21"/>
      <c r="I48" s="21"/>
      <c r="J48" s="21"/>
      <c r="K48" s="21"/>
      <c r="L48" s="22"/>
      <c r="M48" s="21"/>
      <c r="N48" s="21"/>
      <c r="O48" s="21"/>
      <c r="P48" s="23"/>
      <c r="Q48" s="23"/>
      <c r="R48" s="23"/>
      <c r="S48" s="23"/>
      <c r="T48" s="23"/>
      <c r="U48" s="44"/>
    </row>
    <row r="49" spans="1:21" ht="15" customHeight="1">
      <c r="A49" s="68" t="s">
        <v>57</v>
      </c>
      <c r="B49" s="20"/>
      <c r="C49" s="15"/>
      <c r="D49" s="21"/>
      <c r="E49" s="21"/>
      <c r="F49" s="15"/>
      <c r="G49" s="21"/>
      <c r="H49" s="21"/>
      <c r="I49" s="21"/>
      <c r="J49" s="21"/>
      <c r="K49" s="21"/>
      <c r="L49" s="22"/>
      <c r="M49" s="21"/>
      <c r="N49" s="21"/>
      <c r="O49" s="21"/>
      <c r="P49" s="23"/>
      <c r="Q49" s="23"/>
      <c r="R49" s="23"/>
      <c r="S49" s="23"/>
      <c r="T49" s="23"/>
      <c r="U49" s="44"/>
    </row>
    <row r="50" spans="1:21" ht="15" customHeight="1">
      <c r="A50" s="68" t="s">
        <v>57</v>
      </c>
      <c r="B50" s="20"/>
      <c r="C50" s="15"/>
      <c r="D50" s="21"/>
      <c r="E50" s="21"/>
      <c r="F50" s="15"/>
      <c r="G50" s="21"/>
      <c r="H50" s="21"/>
      <c r="I50" s="21"/>
      <c r="J50" s="21"/>
      <c r="K50" s="21"/>
      <c r="L50" s="22"/>
      <c r="M50" s="21"/>
      <c r="N50" s="21"/>
      <c r="O50" s="21"/>
      <c r="P50" s="23"/>
      <c r="Q50" s="23"/>
      <c r="R50" s="23"/>
      <c r="S50" s="23"/>
      <c r="T50" s="23"/>
      <c r="U50" s="44"/>
    </row>
    <row r="51" spans="1:21" ht="16.5" customHeight="1">
      <c r="A51" s="68" t="s">
        <v>57</v>
      </c>
      <c r="B51" s="69"/>
      <c r="C51" s="64"/>
      <c r="D51" s="65"/>
      <c r="E51" s="65"/>
      <c r="F51" s="64"/>
      <c r="G51" s="65"/>
      <c r="H51" s="65"/>
      <c r="I51" s="65"/>
      <c r="J51" s="65"/>
      <c r="K51" s="65"/>
      <c r="L51" s="66"/>
      <c r="M51" s="65"/>
      <c r="N51" s="65"/>
      <c r="O51" s="65"/>
      <c r="P51" s="67"/>
      <c r="Q51" s="67"/>
      <c r="R51" s="67"/>
      <c r="S51" s="67"/>
      <c r="T51" s="67"/>
      <c r="U51" s="102"/>
    </row>
    <row r="52" spans="1:21" ht="49.5" customHeight="1">
      <c r="A52" s="61" t="s">
        <v>50</v>
      </c>
      <c r="B52" s="62"/>
      <c r="C52" s="56" t="s">
        <v>32</v>
      </c>
      <c r="D52" s="57" t="s">
        <v>32</v>
      </c>
      <c r="E52" s="57" t="s">
        <v>32</v>
      </c>
      <c r="F52" s="56" t="s">
        <v>32</v>
      </c>
      <c r="G52" s="57" t="s">
        <v>32</v>
      </c>
      <c r="H52" s="57" t="s">
        <v>32</v>
      </c>
      <c r="I52" s="58" t="s">
        <v>32</v>
      </c>
      <c r="J52" s="58" t="s">
        <v>32</v>
      </c>
      <c r="K52" s="58" t="s">
        <v>32</v>
      </c>
      <c r="L52" s="58" t="s">
        <v>32</v>
      </c>
      <c r="M52" s="57" t="s">
        <v>32</v>
      </c>
      <c r="N52" s="58" t="s">
        <v>32</v>
      </c>
      <c r="O52" s="58" t="s">
        <v>32</v>
      </c>
      <c r="P52" s="45">
        <f aca="true" t="shared" si="8" ref="P52:U52">P54+P55+P56</f>
        <v>0</v>
      </c>
      <c r="Q52" s="45">
        <f t="shared" si="8"/>
        <v>0</v>
      </c>
      <c r="R52" s="45">
        <f t="shared" si="8"/>
        <v>0</v>
      </c>
      <c r="S52" s="45">
        <f t="shared" si="8"/>
        <v>0</v>
      </c>
      <c r="T52" s="45">
        <f t="shared" si="8"/>
        <v>0</v>
      </c>
      <c r="U52" s="103">
        <f t="shared" si="8"/>
        <v>0</v>
      </c>
    </row>
    <row r="53" spans="1:21" ht="18.75" customHeight="1">
      <c r="A53" s="19" t="s">
        <v>33</v>
      </c>
      <c r="B53" s="70"/>
      <c r="C53" s="48"/>
      <c r="D53" s="49"/>
      <c r="E53" s="49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50"/>
      <c r="R53" s="50"/>
      <c r="S53" s="50"/>
      <c r="T53" s="50"/>
      <c r="U53" s="97"/>
    </row>
    <row r="54" spans="1:21" ht="15" customHeight="1">
      <c r="A54" s="68" t="s">
        <v>57</v>
      </c>
      <c r="B54" s="70"/>
      <c r="C54" s="48"/>
      <c r="D54" s="49"/>
      <c r="E54" s="49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104"/>
    </row>
    <row r="55" spans="1:21" ht="15.75" customHeight="1">
      <c r="A55" s="68" t="s">
        <v>57</v>
      </c>
      <c r="B55" s="52"/>
      <c r="C55" s="15"/>
      <c r="D55" s="21"/>
      <c r="E55" s="21"/>
      <c r="F55" s="15"/>
      <c r="G55" s="21"/>
      <c r="H55" s="21"/>
      <c r="I55" s="21"/>
      <c r="J55" s="21"/>
      <c r="K55" s="21"/>
      <c r="L55" s="22"/>
      <c r="M55" s="21"/>
      <c r="N55" s="21"/>
      <c r="O55" s="21"/>
      <c r="P55" s="23"/>
      <c r="Q55" s="23"/>
      <c r="R55" s="23"/>
      <c r="S55" s="23"/>
      <c r="T55" s="23"/>
      <c r="U55" s="44"/>
    </row>
    <row r="56" spans="1:21" ht="18" customHeight="1">
      <c r="A56" s="68" t="s">
        <v>57</v>
      </c>
      <c r="B56" s="69"/>
      <c r="C56" s="64"/>
      <c r="D56" s="65"/>
      <c r="E56" s="65"/>
      <c r="F56" s="64"/>
      <c r="G56" s="65"/>
      <c r="H56" s="65"/>
      <c r="I56" s="65"/>
      <c r="J56" s="65"/>
      <c r="K56" s="65"/>
      <c r="L56" s="66"/>
      <c r="M56" s="65"/>
      <c r="N56" s="65"/>
      <c r="O56" s="65"/>
      <c r="P56" s="67"/>
      <c r="Q56" s="67"/>
      <c r="R56" s="67"/>
      <c r="S56" s="67"/>
      <c r="T56" s="67"/>
      <c r="U56" s="102"/>
    </row>
    <row r="57" spans="1:21" ht="92.25" customHeight="1">
      <c r="A57" s="54" t="s">
        <v>51</v>
      </c>
      <c r="B57" s="55"/>
      <c r="C57" s="56" t="s">
        <v>32</v>
      </c>
      <c r="D57" s="57" t="s">
        <v>32</v>
      </c>
      <c r="E57" s="57" t="s">
        <v>32</v>
      </c>
      <c r="F57" s="56" t="s">
        <v>32</v>
      </c>
      <c r="G57" s="57" t="s">
        <v>32</v>
      </c>
      <c r="H57" s="57" t="s">
        <v>32</v>
      </c>
      <c r="I57" s="58" t="s">
        <v>32</v>
      </c>
      <c r="J57" s="58" t="s">
        <v>32</v>
      </c>
      <c r="K57" s="58" t="s">
        <v>32</v>
      </c>
      <c r="L57" s="58" t="s">
        <v>32</v>
      </c>
      <c r="M57" s="57" t="s">
        <v>32</v>
      </c>
      <c r="N57" s="58" t="s">
        <v>32</v>
      </c>
      <c r="O57" s="58" t="s">
        <v>32</v>
      </c>
      <c r="P57" s="59">
        <f aca="true" t="shared" si="9" ref="P57:U57">P59+P60+P61</f>
        <v>0</v>
      </c>
      <c r="Q57" s="59">
        <f t="shared" si="9"/>
        <v>0</v>
      </c>
      <c r="R57" s="59">
        <f t="shared" si="9"/>
        <v>0</v>
      </c>
      <c r="S57" s="59">
        <f t="shared" si="9"/>
        <v>0</v>
      </c>
      <c r="T57" s="59">
        <f t="shared" si="9"/>
        <v>0</v>
      </c>
      <c r="U57" s="99">
        <f t="shared" si="9"/>
        <v>0</v>
      </c>
    </row>
    <row r="58" spans="1:21" ht="17.25" customHeight="1">
      <c r="A58" s="19" t="s">
        <v>33</v>
      </c>
      <c r="B58" s="55"/>
      <c r="C58" s="56"/>
      <c r="D58" s="57"/>
      <c r="E58" s="57"/>
      <c r="F58" s="56"/>
      <c r="G58" s="57"/>
      <c r="H58" s="57"/>
      <c r="I58" s="57"/>
      <c r="J58" s="57"/>
      <c r="K58" s="57"/>
      <c r="L58" s="58"/>
      <c r="M58" s="57"/>
      <c r="N58" s="57"/>
      <c r="O58" s="57"/>
      <c r="P58" s="59"/>
      <c r="Q58" s="59"/>
      <c r="R58" s="59"/>
      <c r="S58" s="59"/>
      <c r="T58" s="59"/>
      <c r="U58" s="60"/>
    </row>
    <row r="59" spans="1:21" ht="14.25" customHeight="1">
      <c r="A59" s="68" t="s">
        <v>57</v>
      </c>
      <c r="B59" s="52"/>
      <c r="C59" s="15"/>
      <c r="D59" s="21"/>
      <c r="E59" s="21"/>
      <c r="F59" s="15"/>
      <c r="G59" s="21"/>
      <c r="H59" s="21"/>
      <c r="I59" s="21"/>
      <c r="J59" s="21"/>
      <c r="K59" s="21"/>
      <c r="L59" s="22"/>
      <c r="M59" s="21"/>
      <c r="N59" s="21"/>
      <c r="O59" s="21"/>
      <c r="P59" s="23"/>
      <c r="Q59" s="23"/>
      <c r="R59" s="23"/>
      <c r="S59" s="23"/>
      <c r="T59" s="23"/>
      <c r="U59" s="44"/>
    </row>
    <row r="60" spans="1:21" ht="16.5" customHeight="1">
      <c r="A60" s="68" t="s">
        <v>57</v>
      </c>
      <c r="B60" s="52"/>
      <c r="C60" s="15"/>
      <c r="D60" s="21"/>
      <c r="E60" s="21"/>
      <c r="F60" s="15"/>
      <c r="G60" s="21"/>
      <c r="H60" s="21"/>
      <c r="I60" s="21"/>
      <c r="J60" s="21"/>
      <c r="K60" s="21"/>
      <c r="L60" s="22"/>
      <c r="M60" s="21"/>
      <c r="N60" s="21"/>
      <c r="O60" s="21"/>
      <c r="P60" s="23"/>
      <c r="Q60" s="23"/>
      <c r="R60" s="23"/>
      <c r="S60" s="23"/>
      <c r="T60" s="23"/>
      <c r="U60" s="44"/>
    </row>
    <row r="61" spans="1:21" ht="15" customHeight="1">
      <c r="A61" s="68" t="s">
        <v>57</v>
      </c>
      <c r="B61" s="20"/>
      <c r="C61" s="15"/>
      <c r="D61" s="21"/>
      <c r="E61" s="21"/>
      <c r="F61" s="15"/>
      <c r="G61" s="21"/>
      <c r="H61" s="21"/>
      <c r="I61" s="21"/>
      <c r="J61" s="21"/>
      <c r="K61" s="21"/>
      <c r="L61" s="22"/>
      <c r="M61" s="21"/>
      <c r="N61" s="21"/>
      <c r="O61" s="21"/>
      <c r="P61" s="23"/>
      <c r="Q61" s="23"/>
      <c r="R61" s="23"/>
      <c r="S61" s="23"/>
      <c r="T61" s="23"/>
      <c r="U61" s="44"/>
    </row>
    <row r="62" spans="1:21" ht="61.5" customHeight="1">
      <c r="A62" s="93" t="s">
        <v>70</v>
      </c>
      <c r="B62" s="94"/>
      <c r="C62" s="15"/>
      <c r="D62" s="21"/>
      <c r="E62" s="21"/>
      <c r="F62" s="15"/>
      <c r="G62" s="21"/>
      <c r="H62" s="21"/>
      <c r="I62" s="21"/>
      <c r="J62" s="21"/>
      <c r="K62" s="21"/>
      <c r="L62" s="22"/>
      <c r="M62" s="21"/>
      <c r="N62" s="21"/>
      <c r="O62" s="21"/>
      <c r="P62" s="58" t="s">
        <v>32</v>
      </c>
      <c r="Q62" s="58" t="s">
        <v>32</v>
      </c>
      <c r="R62" s="58" t="s">
        <v>32</v>
      </c>
      <c r="S62" s="58" t="s">
        <v>32</v>
      </c>
      <c r="T62" s="23"/>
      <c r="U62" s="44"/>
    </row>
    <row r="63" spans="1:21" ht="34.5" customHeight="1" thickBot="1">
      <c r="A63" s="86" t="s">
        <v>71</v>
      </c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07"/>
      <c r="N63" s="107"/>
      <c r="O63" s="107"/>
      <c r="P63" s="108">
        <f>P22</f>
        <v>0</v>
      </c>
      <c r="Q63" s="108">
        <f>Q22</f>
        <v>0</v>
      </c>
      <c r="R63" s="108">
        <f>R22</f>
        <v>0</v>
      </c>
      <c r="S63" s="108">
        <f>S22</f>
        <v>0</v>
      </c>
      <c r="T63" s="108">
        <f>T62+T22</f>
        <v>0</v>
      </c>
      <c r="U63" s="109">
        <f>U62+U22</f>
        <v>0</v>
      </c>
    </row>
    <row r="64" spans="1:21" ht="28.5" customHeight="1">
      <c r="A64" s="5" t="s">
        <v>0</v>
      </c>
      <c r="B64" s="25"/>
      <c r="C64" s="26"/>
      <c r="D64" s="26"/>
      <c r="E64" s="13"/>
      <c r="F64" s="8"/>
      <c r="G64" s="329"/>
      <c r="H64" s="330"/>
      <c r="I64" s="330"/>
      <c r="J64" s="330"/>
      <c r="K64" s="330"/>
      <c r="L64" s="330"/>
      <c r="M64" s="330"/>
      <c r="N64" s="80"/>
      <c r="O64" s="80"/>
      <c r="P64" s="10"/>
      <c r="Q64" s="10"/>
      <c r="R64" s="10"/>
      <c r="S64" s="10"/>
      <c r="T64" s="10"/>
      <c r="U64" s="10"/>
    </row>
    <row r="65" spans="1:21" ht="11.25" customHeight="1">
      <c r="A65" s="5" t="s">
        <v>64</v>
      </c>
      <c r="B65" s="25"/>
      <c r="C65" s="46"/>
      <c r="D65" s="46" t="s">
        <v>34</v>
      </c>
      <c r="E65" s="46"/>
      <c r="F65" s="8"/>
      <c r="G65" s="279" t="s">
        <v>35</v>
      </c>
      <c r="H65" s="280"/>
      <c r="I65" s="280"/>
      <c r="J65" s="280"/>
      <c r="K65" s="280"/>
      <c r="L65" s="280"/>
      <c r="M65" s="280"/>
      <c r="N65" s="81"/>
      <c r="O65" s="81"/>
      <c r="P65" s="10"/>
      <c r="Q65" s="10"/>
      <c r="R65" s="10"/>
      <c r="S65" s="10"/>
      <c r="T65" s="10"/>
      <c r="U65" s="10"/>
    </row>
    <row r="66" spans="1:21" ht="11.25" customHeight="1">
      <c r="A66" s="5"/>
      <c r="B66" s="25"/>
      <c r="C66" s="8"/>
      <c r="D66" s="8"/>
      <c r="E66" s="8"/>
      <c r="F66" s="8"/>
      <c r="G66" s="8"/>
      <c r="H66" s="8"/>
      <c r="I66" s="8"/>
      <c r="J66" s="8"/>
      <c r="K66" s="8"/>
      <c r="L66" s="25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20.25" customHeight="1">
      <c r="A67" s="315" t="s">
        <v>36</v>
      </c>
      <c r="B67" s="316"/>
      <c r="C67" s="8"/>
      <c r="D67" s="26"/>
      <c r="E67" s="26"/>
      <c r="F67" s="8"/>
      <c r="G67" s="26"/>
      <c r="H67" s="26"/>
      <c r="I67" s="26"/>
      <c r="J67" s="26"/>
      <c r="K67" s="26"/>
      <c r="L67" s="27"/>
      <c r="M67" s="10"/>
      <c r="N67" s="10"/>
      <c r="O67" s="10"/>
      <c r="P67" s="28"/>
      <c r="Q67" s="28"/>
      <c r="R67" s="10"/>
      <c r="S67" s="10"/>
      <c r="T67" s="10"/>
      <c r="U67" s="10"/>
    </row>
    <row r="68" spans="1:21" ht="12.75" customHeight="1">
      <c r="A68" s="277" t="s">
        <v>1</v>
      </c>
      <c r="B68" s="278"/>
      <c r="C68" s="8" t="s">
        <v>2</v>
      </c>
      <c r="D68" s="46"/>
      <c r="E68" s="47"/>
      <c r="F68" s="29"/>
      <c r="G68" s="279" t="s">
        <v>37</v>
      </c>
      <c r="H68" s="280"/>
      <c r="I68" s="280"/>
      <c r="J68" s="280"/>
      <c r="K68" s="280"/>
      <c r="L68" s="280"/>
      <c r="M68" s="10"/>
      <c r="N68" s="10"/>
      <c r="O68" s="10"/>
      <c r="P68" s="281" t="s">
        <v>38</v>
      </c>
      <c r="Q68" s="282"/>
      <c r="R68" s="10"/>
      <c r="S68" s="3"/>
      <c r="T68" s="3"/>
      <c r="U68" s="3"/>
    </row>
    <row r="69" spans="1:21" ht="10.5" customHeight="1">
      <c r="A69" s="5"/>
      <c r="B69" s="25"/>
      <c r="C69" s="8"/>
      <c r="D69" s="8"/>
      <c r="E69" s="8"/>
      <c r="F69" s="8"/>
      <c r="G69" s="8"/>
      <c r="H69" s="8"/>
      <c r="I69" s="8"/>
      <c r="J69" s="8"/>
      <c r="K69" s="8"/>
      <c r="L69" s="25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0.5" customHeight="1">
      <c r="A70" s="5" t="s">
        <v>39</v>
      </c>
      <c r="B70" s="25"/>
      <c r="C70" s="8"/>
      <c r="D70" s="8"/>
      <c r="E70" s="8"/>
      <c r="F70" s="8"/>
      <c r="G70" s="8"/>
      <c r="H70" s="8"/>
      <c r="I70" s="8"/>
      <c r="J70" s="8"/>
      <c r="K70" s="8"/>
      <c r="L70" s="25"/>
      <c r="M70" s="10"/>
      <c r="N70" s="10"/>
      <c r="O70" s="10"/>
      <c r="P70" s="8"/>
      <c r="Q70" s="8"/>
      <c r="R70" s="8"/>
      <c r="S70" s="8"/>
      <c r="T70" s="8"/>
      <c r="U70" s="30"/>
    </row>
    <row r="71" spans="1:21" ht="10.5" customHeight="1">
      <c r="A71" s="5"/>
      <c r="B71" s="25"/>
      <c r="C71" s="8"/>
      <c r="D71" s="8"/>
      <c r="E71" s="8"/>
      <c r="F71" s="8"/>
      <c r="G71" s="8"/>
      <c r="H71" s="8"/>
      <c r="I71" s="8"/>
      <c r="J71" s="8"/>
      <c r="K71" s="8"/>
      <c r="L71" s="25"/>
      <c r="M71" s="10"/>
      <c r="N71" s="10"/>
      <c r="O71" s="10"/>
      <c r="P71" s="8"/>
      <c r="Q71" s="8"/>
      <c r="R71" s="8"/>
      <c r="S71" s="8"/>
      <c r="T71" s="8"/>
      <c r="U71" s="30"/>
    </row>
  </sheetData>
  <sheetProtection/>
  <mergeCells count="32">
    <mergeCell ref="Q5:T5"/>
    <mergeCell ref="A7:T7"/>
    <mergeCell ref="Q1:U1"/>
    <mergeCell ref="Q2:U2"/>
    <mergeCell ref="Q3:U3"/>
    <mergeCell ref="Q4:U4"/>
    <mergeCell ref="A8:T8"/>
    <mergeCell ref="A11:H11"/>
    <mergeCell ref="M16:M20"/>
    <mergeCell ref="T17:T18"/>
    <mergeCell ref="F15:H15"/>
    <mergeCell ref="P15:Q16"/>
    <mergeCell ref="T15:U15"/>
    <mergeCell ref="L16:L20"/>
    <mergeCell ref="G65:M65"/>
    <mergeCell ref="A67:B67"/>
    <mergeCell ref="Q17:Q20"/>
    <mergeCell ref="A13:A20"/>
    <mergeCell ref="P13:U14"/>
    <mergeCell ref="C15:E15"/>
    <mergeCell ref="U17:U18"/>
    <mergeCell ref="G64:M64"/>
    <mergeCell ref="A68:B68"/>
    <mergeCell ref="G68:L68"/>
    <mergeCell ref="P68:Q68"/>
    <mergeCell ref="C13:K13"/>
    <mergeCell ref="C14:K14"/>
    <mergeCell ref="I15:K15"/>
    <mergeCell ref="L13:O15"/>
    <mergeCell ref="N16:N20"/>
    <mergeCell ref="O16:O20"/>
    <mergeCell ref="P17:P20"/>
  </mergeCells>
  <printOptions/>
  <pageMargins left="0.39375" right="0.1965278" top="0.3152778" bottom="0.2361111" header="0.1576389" footer="0.1576389"/>
  <pageSetup fitToHeight="0" fitToWidth="1" horizontalDpi="600" verticalDpi="600" orientation="landscape" paperSize="9" scale="73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PageLayoutView="0" workbookViewId="0" topLeftCell="A1">
      <selection activeCell="P15" sqref="P15:P16"/>
    </sheetView>
  </sheetViews>
  <sheetFormatPr defaultColWidth="9.140625" defaultRowHeight="15" outlineLevelCol="1"/>
  <cols>
    <col min="1" max="1" width="24.57421875" style="1" customWidth="1"/>
    <col min="2" max="2" width="5.421875" style="1" customWidth="1"/>
    <col min="3" max="3" width="17.421875" style="1" customWidth="1" outlineLevel="1"/>
    <col min="4" max="4" width="12.7109375" style="1" customWidth="1" outlineLevel="1"/>
    <col min="5" max="5" width="10.8515625" style="1" customWidth="1" outlineLevel="1"/>
    <col min="6" max="6" width="16.140625" style="1" customWidth="1" outlineLevel="1"/>
    <col min="7" max="7" width="10.57421875" style="1" customWidth="1" outlineLevel="1"/>
    <col min="8" max="8" width="10.421875" style="1" customWidth="1" outlineLevel="1"/>
    <col min="9" max="9" width="14.00390625" style="1" customWidth="1" outlineLevel="1"/>
    <col min="10" max="10" width="11.140625" style="1" customWidth="1" outlineLevel="1"/>
    <col min="11" max="11" width="9.140625" style="1" customWidth="1" outlineLevel="1"/>
    <col min="12" max="12" width="7.421875" style="1" customWidth="1"/>
    <col min="13" max="13" width="8.8515625" style="1" customWidth="1"/>
    <col min="14" max="14" width="12.4218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:18" ht="12.75" customHeight="1">
      <c r="A1" s="31"/>
      <c r="B1" s="2"/>
      <c r="C1" s="11"/>
      <c r="D1" s="11"/>
      <c r="E1" s="11"/>
      <c r="F1" s="11"/>
      <c r="G1" s="11"/>
      <c r="H1" s="11"/>
      <c r="I1" s="11"/>
      <c r="J1" s="11"/>
      <c r="K1" s="11"/>
      <c r="L1" s="2"/>
      <c r="M1" s="4"/>
      <c r="N1" s="315" t="s">
        <v>315</v>
      </c>
      <c r="O1" s="315"/>
      <c r="P1" s="315"/>
      <c r="Q1" s="315"/>
      <c r="R1" s="315"/>
    </row>
    <row r="2" spans="1:18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341" t="s">
        <v>314</v>
      </c>
      <c r="O2" s="341"/>
      <c r="P2" s="341"/>
      <c r="Q2" s="341"/>
      <c r="R2" s="341"/>
    </row>
    <row r="3" spans="1:18" ht="12.75" customHeight="1">
      <c r="A3" s="31"/>
      <c r="B3" s="2"/>
      <c r="C3" s="11"/>
      <c r="D3" s="11"/>
      <c r="E3" s="11"/>
      <c r="F3" s="11"/>
      <c r="G3" s="11"/>
      <c r="H3" s="11"/>
      <c r="I3" s="11"/>
      <c r="J3" s="11"/>
      <c r="K3" s="11"/>
      <c r="L3" s="2"/>
      <c r="M3" s="4"/>
      <c r="N3" s="315" t="s">
        <v>316</v>
      </c>
      <c r="O3" s="315"/>
      <c r="P3" s="315"/>
      <c r="Q3" s="315"/>
      <c r="R3" s="315"/>
    </row>
    <row r="4" spans="1:16" ht="12.75" customHeight="1">
      <c r="A4" s="31"/>
      <c r="B4" s="2"/>
      <c r="C4" s="11"/>
      <c r="D4" s="11"/>
      <c r="E4" s="11"/>
      <c r="F4" s="11"/>
      <c r="G4" s="11"/>
      <c r="H4" s="11"/>
      <c r="I4" s="11"/>
      <c r="J4" s="11"/>
      <c r="K4" s="11"/>
      <c r="L4" s="2"/>
      <c r="M4" s="11"/>
      <c r="N4" s="24"/>
      <c r="O4" s="24"/>
      <c r="P4" s="7"/>
    </row>
    <row r="5" spans="1:16" ht="13.5" customHeight="1">
      <c r="A5" s="343" t="s">
        <v>69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11"/>
    </row>
    <row r="6" spans="1:16" ht="13.5" customHeight="1">
      <c r="A6" s="331" t="s">
        <v>74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2"/>
    </row>
    <row r="7" spans="1:16" ht="12" customHeight="1">
      <c r="A7" s="33"/>
      <c r="B7" s="2"/>
      <c r="C7" s="34"/>
      <c r="D7" s="34"/>
      <c r="E7" s="34"/>
      <c r="F7" s="34"/>
      <c r="G7" s="34"/>
      <c r="H7" s="34"/>
      <c r="I7" s="34"/>
      <c r="J7" s="34"/>
      <c r="K7" s="34"/>
      <c r="L7" s="2"/>
      <c r="M7" s="34"/>
      <c r="N7" s="34"/>
      <c r="O7" s="11"/>
      <c r="P7" s="25"/>
    </row>
    <row r="8" spans="1:16" ht="15.75" customHeight="1">
      <c r="A8" s="35"/>
      <c r="B8" s="12"/>
      <c r="C8" s="34"/>
      <c r="D8" s="34"/>
      <c r="E8" s="34"/>
      <c r="F8" s="34"/>
      <c r="G8" s="345"/>
      <c r="H8" s="346"/>
      <c r="I8" s="346"/>
      <c r="J8" s="346"/>
      <c r="K8" s="346"/>
      <c r="L8" s="346"/>
      <c r="M8" s="346"/>
      <c r="N8" s="92"/>
      <c r="O8" s="34"/>
      <c r="P8" s="12"/>
    </row>
    <row r="9" spans="1:16" ht="18" customHeight="1">
      <c r="A9" s="315" t="s">
        <v>3</v>
      </c>
      <c r="B9" s="316"/>
      <c r="C9" s="316"/>
      <c r="D9" s="316"/>
      <c r="E9" s="316"/>
      <c r="F9" s="316"/>
      <c r="G9" s="316"/>
      <c r="H9" s="316"/>
      <c r="I9" s="63"/>
      <c r="J9" s="63"/>
      <c r="K9" s="63"/>
      <c r="L9" s="88"/>
      <c r="M9" s="89"/>
      <c r="N9" s="89"/>
      <c r="O9" s="9"/>
      <c r="P9" s="10"/>
    </row>
    <row r="10" spans="1:16" ht="4.5" customHeight="1">
      <c r="A10" s="36"/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14"/>
      <c r="M10" s="37"/>
      <c r="N10" s="37"/>
      <c r="O10" s="37"/>
      <c r="P10" s="14"/>
    </row>
    <row r="11" spans="1:16" ht="13.5" customHeight="1">
      <c r="A11" s="390" t="s">
        <v>40</v>
      </c>
      <c r="B11" s="138" t="s">
        <v>4</v>
      </c>
      <c r="C11" s="354" t="s">
        <v>5</v>
      </c>
      <c r="D11" s="355"/>
      <c r="E11" s="355"/>
      <c r="F11" s="355"/>
      <c r="G11" s="355"/>
      <c r="H11" s="355"/>
      <c r="I11" s="356"/>
      <c r="J11" s="356"/>
      <c r="K11" s="357"/>
      <c r="L11" s="358" t="s">
        <v>6</v>
      </c>
      <c r="M11" s="359"/>
      <c r="N11" s="364" t="s">
        <v>58</v>
      </c>
      <c r="O11" s="365"/>
      <c r="P11" s="366"/>
    </row>
    <row r="12" spans="1:16" ht="11.25" customHeight="1">
      <c r="A12" s="391"/>
      <c r="B12" s="139" t="s">
        <v>7</v>
      </c>
      <c r="C12" s="377" t="s">
        <v>8</v>
      </c>
      <c r="D12" s="378"/>
      <c r="E12" s="378"/>
      <c r="F12" s="378"/>
      <c r="G12" s="378"/>
      <c r="H12" s="378"/>
      <c r="I12" s="379"/>
      <c r="J12" s="379"/>
      <c r="K12" s="380"/>
      <c r="L12" s="360"/>
      <c r="M12" s="361"/>
      <c r="N12" s="367"/>
      <c r="O12" s="368"/>
      <c r="P12" s="369"/>
    </row>
    <row r="13" spans="1:16" ht="14.25" customHeight="1">
      <c r="A13" s="391"/>
      <c r="B13" s="139" t="s">
        <v>9</v>
      </c>
      <c r="C13" s="347" t="s">
        <v>10</v>
      </c>
      <c r="D13" s="348"/>
      <c r="E13" s="348"/>
      <c r="F13" s="347" t="s">
        <v>11</v>
      </c>
      <c r="G13" s="348"/>
      <c r="H13" s="348"/>
      <c r="I13" s="349" t="s">
        <v>54</v>
      </c>
      <c r="J13" s="350"/>
      <c r="K13" s="351"/>
      <c r="L13" s="362"/>
      <c r="M13" s="363"/>
      <c r="N13" s="140" t="s">
        <v>13</v>
      </c>
      <c r="O13" s="371" t="s">
        <v>14</v>
      </c>
      <c r="P13" s="372"/>
    </row>
    <row r="14" spans="1:16" ht="15" customHeight="1">
      <c r="A14" s="391"/>
      <c r="B14" s="139"/>
      <c r="C14" s="141" t="s">
        <v>15</v>
      </c>
      <c r="D14" s="141" t="s">
        <v>16</v>
      </c>
      <c r="E14" s="141" t="s">
        <v>17</v>
      </c>
      <c r="F14" s="141" t="s">
        <v>15</v>
      </c>
      <c r="G14" s="141" t="s">
        <v>16</v>
      </c>
      <c r="H14" s="142" t="s">
        <v>17</v>
      </c>
      <c r="I14" s="143" t="s">
        <v>15</v>
      </c>
      <c r="J14" s="144" t="s">
        <v>16</v>
      </c>
      <c r="K14" s="145" t="s">
        <v>17</v>
      </c>
      <c r="L14" s="388" t="s">
        <v>18</v>
      </c>
      <c r="M14" s="384" t="s">
        <v>19</v>
      </c>
      <c r="N14" s="394" t="s">
        <v>391</v>
      </c>
      <c r="O14" s="394" t="s">
        <v>392</v>
      </c>
      <c r="P14" s="394" t="s">
        <v>393</v>
      </c>
    </row>
    <row r="15" spans="1:16" ht="15" customHeight="1">
      <c r="A15" s="391"/>
      <c r="B15" s="139"/>
      <c r="C15" s="146" t="s">
        <v>20</v>
      </c>
      <c r="D15" s="146" t="s">
        <v>21</v>
      </c>
      <c r="E15" s="146" t="s">
        <v>22</v>
      </c>
      <c r="F15" s="146" t="s">
        <v>20</v>
      </c>
      <c r="G15" s="146" t="s">
        <v>21</v>
      </c>
      <c r="H15" s="147" t="s">
        <v>22</v>
      </c>
      <c r="I15" s="148" t="s">
        <v>20</v>
      </c>
      <c r="J15" s="149" t="s">
        <v>21</v>
      </c>
      <c r="K15" s="150" t="s">
        <v>22</v>
      </c>
      <c r="L15" s="389"/>
      <c r="M15" s="385"/>
      <c r="N15" s="149"/>
      <c r="O15" s="352"/>
      <c r="P15" s="352"/>
    </row>
    <row r="16" spans="1:16" ht="15" customHeight="1">
      <c r="A16" s="391"/>
      <c r="B16" s="139"/>
      <c r="C16" s="146" t="s">
        <v>23</v>
      </c>
      <c r="D16" s="146" t="s">
        <v>24</v>
      </c>
      <c r="E16" s="146" t="s">
        <v>25</v>
      </c>
      <c r="F16" s="146" t="s">
        <v>23</v>
      </c>
      <c r="G16" s="146" t="s">
        <v>24</v>
      </c>
      <c r="H16" s="147" t="s">
        <v>25</v>
      </c>
      <c r="I16" s="148" t="s">
        <v>23</v>
      </c>
      <c r="J16" s="149" t="s">
        <v>24</v>
      </c>
      <c r="K16" s="150" t="s">
        <v>25</v>
      </c>
      <c r="L16" s="389"/>
      <c r="M16" s="385"/>
      <c r="N16" s="149"/>
      <c r="O16" s="353"/>
      <c r="P16" s="370"/>
    </row>
    <row r="17" spans="1:16" ht="15" customHeight="1">
      <c r="A17" s="391"/>
      <c r="B17" s="139"/>
      <c r="C17" s="146" t="s">
        <v>27</v>
      </c>
      <c r="D17" s="146" t="s">
        <v>28</v>
      </c>
      <c r="E17" s="146" t="s">
        <v>29</v>
      </c>
      <c r="F17" s="146" t="s">
        <v>27</v>
      </c>
      <c r="G17" s="146" t="s">
        <v>28</v>
      </c>
      <c r="H17" s="147" t="s">
        <v>29</v>
      </c>
      <c r="I17" s="148" t="s">
        <v>27</v>
      </c>
      <c r="J17" s="149" t="s">
        <v>28</v>
      </c>
      <c r="K17" s="150" t="s">
        <v>29</v>
      </c>
      <c r="L17" s="389"/>
      <c r="M17" s="385"/>
      <c r="N17" s="149"/>
      <c r="O17" s="150"/>
      <c r="P17" s="146"/>
    </row>
    <row r="18" spans="1:16" ht="16.5" customHeight="1">
      <c r="A18" s="391"/>
      <c r="B18" s="151"/>
      <c r="C18" s="152"/>
      <c r="D18" s="152" t="s">
        <v>30</v>
      </c>
      <c r="E18" s="152" t="s">
        <v>31</v>
      </c>
      <c r="F18" s="152"/>
      <c r="G18" s="152" t="s">
        <v>30</v>
      </c>
      <c r="H18" s="153" t="s">
        <v>31</v>
      </c>
      <c r="I18" s="154"/>
      <c r="J18" s="155" t="s">
        <v>30</v>
      </c>
      <c r="K18" s="156" t="s">
        <v>31</v>
      </c>
      <c r="L18" s="389"/>
      <c r="M18" s="385"/>
      <c r="N18" s="155"/>
      <c r="O18" s="156"/>
      <c r="P18" s="152"/>
    </row>
    <row r="19" spans="1:16" ht="10.5" customHeight="1">
      <c r="A19" s="16">
        <v>1</v>
      </c>
      <c r="B19" s="114">
        <v>2</v>
      </c>
      <c r="C19" s="132">
        <v>3</v>
      </c>
      <c r="D19" s="132">
        <v>4</v>
      </c>
      <c r="E19" s="132">
        <v>5</v>
      </c>
      <c r="F19" s="132">
        <v>6</v>
      </c>
      <c r="G19" s="132">
        <v>7</v>
      </c>
      <c r="H19" s="132">
        <v>8</v>
      </c>
      <c r="I19" s="133">
        <v>9</v>
      </c>
      <c r="J19" s="133">
        <v>10</v>
      </c>
      <c r="K19" s="132">
        <v>11</v>
      </c>
      <c r="L19" s="112" t="s">
        <v>43</v>
      </c>
      <c r="M19" s="114">
        <v>13</v>
      </c>
      <c r="N19" s="115">
        <v>14</v>
      </c>
      <c r="O19" s="114">
        <v>15</v>
      </c>
      <c r="P19" s="114">
        <v>16</v>
      </c>
    </row>
    <row r="20" spans="1:16" ht="77.25" customHeight="1">
      <c r="A20" s="157" t="s">
        <v>41</v>
      </c>
      <c r="B20" s="113"/>
      <c r="C20" s="187" t="s">
        <v>32</v>
      </c>
      <c r="D20" s="187" t="s">
        <v>32</v>
      </c>
      <c r="E20" s="187" t="s">
        <v>32</v>
      </c>
      <c r="F20" s="187" t="s">
        <v>32</v>
      </c>
      <c r="G20" s="187" t="s">
        <v>32</v>
      </c>
      <c r="H20" s="187" t="s">
        <v>32</v>
      </c>
      <c r="I20" s="187" t="s">
        <v>32</v>
      </c>
      <c r="J20" s="187" t="s">
        <v>32</v>
      </c>
      <c r="K20" s="187" t="s">
        <v>32</v>
      </c>
      <c r="L20" s="173" t="s">
        <v>32</v>
      </c>
      <c r="M20" s="173" t="s">
        <v>32</v>
      </c>
      <c r="N20" s="174">
        <f>N21+N52+N59+N69+N85+O93</f>
        <v>735602.0000000001</v>
      </c>
      <c r="O20" s="217">
        <f>O21+O52+O59+O69+O85+P93+O89</f>
        <v>624037.0999999999</v>
      </c>
      <c r="P20" s="217">
        <f>P21+P52+P59+P69+P85+Q93+P89</f>
        <v>620806.5000000001</v>
      </c>
    </row>
    <row r="21" spans="1:16" ht="113.25" customHeight="1">
      <c r="A21" s="158" t="s">
        <v>42</v>
      </c>
      <c r="B21" s="110"/>
      <c r="C21" s="188" t="s">
        <v>32</v>
      </c>
      <c r="D21" s="170" t="s">
        <v>32</v>
      </c>
      <c r="E21" s="170" t="s">
        <v>32</v>
      </c>
      <c r="F21" s="188" t="s">
        <v>32</v>
      </c>
      <c r="G21" s="170" t="s">
        <v>32</v>
      </c>
      <c r="H21" s="170" t="s">
        <v>32</v>
      </c>
      <c r="I21" s="170" t="s">
        <v>32</v>
      </c>
      <c r="J21" s="170" t="s">
        <v>32</v>
      </c>
      <c r="K21" s="170" t="s">
        <v>32</v>
      </c>
      <c r="L21" s="171" t="s">
        <v>32</v>
      </c>
      <c r="M21" s="170" t="s">
        <v>32</v>
      </c>
      <c r="N21" s="175">
        <f>SUM(N23:N51)</f>
        <v>469791.20000000007</v>
      </c>
      <c r="O21" s="175">
        <f>SUM(O23:O51)</f>
        <v>363312.19999999995</v>
      </c>
      <c r="P21" s="175">
        <f>SUM(P23:P51)</f>
        <v>350184.4000000001</v>
      </c>
    </row>
    <row r="22" spans="1:16" ht="15" customHeight="1">
      <c r="A22" s="159" t="s">
        <v>33</v>
      </c>
      <c r="B22" s="111"/>
      <c r="C22" s="15"/>
      <c r="D22" s="21"/>
      <c r="E22" s="21"/>
      <c r="F22" s="15"/>
      <c r="G22" s="21"/>
      <c r="H22" s="21"/>
      <c r="I22" s="21"/>
      <c r="J22" s="21"/>
      <c r="K22" s="21"/>
      <c r="L22" s="22"/>
      <c r="M22" s="21"/>
      <c r="N22" s="176"/>
      <c r="O22" s="176"/>
      <c r="P22" s="177"/>
    </row>
    <row r="23" spans="1:16" ht="126.75" customHeight="1">
      <c r="A23" s="161" t="s">
        <v>75</v>
      </c>
      <c r="B23" s="247" t="s">
        <v>76</v>
      </c>
      <c r="C23" s="118" t="s">
        <v>200</v>
      </c>
      <c r="D23" s="118" t="s">
        <v>390</v>
      </c>
      <c r="E23" s="119" t="s">
        <v>201</v>
      </c>
      <c r="F23" s="225" t="s">
        <v>323</v>
      </c>
      <c r="G23" s="226" t="s">
        <v>288</v>
      </c>
      <c r="H23" s="226" t="s">
        <v>318</v>
      </c>
      <c r="I23" s="221" t="s">
        <v>260</v>
      </c>
      <c r="J23" s="221" t="s">
        <v>261</v>
      </c>
      <c r="K23" s="221" t="s">
        <v>287</v>
      </c>
      <c r="L23" s="189" t="s">
        <v>171</v>
      </c>
      <c r="M23" s="190" t="s">
        <v>172</v>
      </c>
      <c r="N23" s="191">
        <v>1745</v>
      </c>
      <c r="O23" s="191">
        <v>1345</v>
      </c>
      <c r="P23" s="191">
        <f>1385-40</f>
        <v>1345</v>
      </c>
    </row>
    <row r="24" spans="1:16" ht="136.5" customHeight="1">
      <c r="A24" s="161" t="s">
        <v>77</v>
      </c>
      <c r="B24" s="247" t="s">
        <v>78</v>
      </c>
      <c r="C24" s="120" t="s">
        <v>202</v>
      </c>
      <c r="D24" s="118" t="s">
        <v>389</v>
      </c>
      <c r="E24" s="121" t="s">
        <v>294</v>
      </c>
      <c r="F24" s="225" t="s">
        <v>323</v>
      </c>
      <c r="G24" s="226" t="s">
        <v>288</v>
      </c>
      <c r="H24" s="226" t="s">
        <v>319</v>
      </c>
      <c r="I24" s="221" t="s">
        <v>260</v>
      </c>
      <c r="J24" s="221" t="s">
        <v>262</v>
      </c>
      <c r="K24" s="221" t="s">
        <v>287</v>
      </c>
      <c r="L24" s="189" t="s">
        <v>173</v>
      </c>
      <c r="M24" s="190" t="s">
        <v>174</v>
      </c>
      <c r="N24" s="191">
        <v>6400</v>
      </c>
      <c r="O24" s="191">
        <f>500+800+4000+1100</f>
        <v>6400</v>
      </c>
      <c r="P24" s="191">
        <f>500+800+4000+1100</f>
        <v>6400</v>
      </c>
    </row>
    <row r="25" spans="1:16" ht="276" customHeight="1">
      <c r="A25" s="161" t="s">
        <v>79</v>
      </c>
      <c r="B25" s="247" t="s">
        <v>80</v>
      </c>
      <c r="C25" s="122" t="s">
        <v>203</v>
      </c>
      <c r="D25" s="122" t="s">
        <v>222</v>
      </c>
      <c r="E25" s="122" t="s">
        <v>294</v>
      </c>
      <c r="F25" s="122" t="s">
        <v>324</v>
      </c>
      <c r="G25" s="122" t="s">
        <v>320</v>
      </c>
      <c r="H25" s="124" t="s">
        <v>321</v>
      </c>
      <c r="I25" s="221" t="s">
        <v>304</v>
      </c>
      <c r="J25" s="221" t="s">
        <v>263</v>
      </c>
      <c r="K25" s="221" t="s">
        <v>305</v>
      </c>
      <c r="L25" s="189" t="s">
        <v>175</v>
      </c>
      <c r="M25" s="190" t="s">
        <v>176</v>
      </c>
      <c r="N25" s="191">
        <f>126318.1-0.05</f>
        <v>126318.05</v>
      </c>
      <c r="O25" s="191">
        <v>112267.7</v>
      </c>
      <c r="P25" s="192">
        <v>110907</v>
      </c>
    </row>
    <row r="26" spans="1:16" ht="187.5" customHeight="1">
      <c r="A26" s="161" t="s">
        <v>81</v>
      </c>
      <c r="B26" s="247" t="s">
        <v>82</v>
      </c>
      <c r="C26" s="123" t="s">
        <v>205</v>
      </c>
      <c r="D26" s="124" t="s">
        <v>388</v>
      </c>
      <c r="E26" s="121" t="s">
        <v>294</v>
      </c>
      <c r="F26" s="225" t="s">
        <v>323</v>
      </c>
      <c r="G26" s="226" t="s">
        <v>288</v>
      </c>
      <c r="H26" s="226" t="s">
        <v>319</v>
      </c>
      <c r="I26" s="221" t="s">
        <v>260</v>
      </c>
      <c r="J26" s="221" t="s">
        <v>264</v>
      </c>
      <c r="K26" s="221" t="s">
        <v>287</v>
      </c>
      <c r="L26" s="189" t="s">
        <v>178</v>
      </c>
      <c r="M26" s="190" t="s">
        <v>179</v>
      </c>
      <c r="N26" s="191">
        <f>157+5000+140</f>
        <v>5297</v>
      </c>
      <c r="O26" s="191">
        <f>157+4625+140</f>
        <v>4922</v>
      </c>
      <c r="P26" s="201">
        <f>157+4250+140</f>
        <v>4547</v>
      </c>
    </row>
    <row r="27" spans="1:16" ht="135" customHeight="1">
      <c r="A27" s="161" t="s">
        <v>83</v>
      </c>
      <c r="B27" s="247" t="s">
        <v>84</v>
      </c>
      <c r="C27" s="125" t="s">
        <v>202</v>
      </c>
      <c r="D27" s="121" t="s">
        <v>387</v>
      </c>
      <c r="E27" s="121" t="s">
        <v>294</v>
      </c>
      <c r="F27" s="225" t="s">
        <v>322</v>
      </c>
      <c r="G27" s="226" t="s">
        <v>288</v>
      </c>
      <c r="H27" s="226" t="s">
        <v>319</v>
      </c>
      <c r="I27" s="221" t="s">
        <v>260</v>
      </c>
      <c r="J27" s="221" t="s">
        <v>265</v>
      </c>
      <c r="K27" s="221" t="s">
        <v>287</v>
      </c>
      <c r="L27" s="189" t="s">
        <v>181</v>
      </c>
      <c r="M27" s="190" t="s">
        <v>182</v>
      </c>
      <c r="N27" s="191">
        <f>1153.4+500</f>
        <v>1653.4</v>
      </c>
      <c r="O27" s="191">
        <f>1075.1+500</f>
        <v>1575.1</v>
      </c>
      <c r="P27" s="191">
        <f>1075.1+500</f>
        <v>1575.1</v>
      </c>
    </row>
    <row r="28" spans="1:16" ht="127.5" customHeight="1">
      <c r="A28" s="161" t="s">
        <v>85</v>
      </c>
      <c r="B28" s="248" t="s">
        <v>86</v>
      </c>
      <c r="C28" s="125" t="s">
        <v>202</v>
      </c>
      <c r="D28" s="121" t="s">
        <v>238</v>
      </c>
      <c r="E28" s="121" t="s">
        <v>294</v>
      </c>
      <c r="F28" s="225" t="s">
        <v>323</v>
      </c>
      <c r="G28" s="226" t="s">
        <v>288</v>
      </c>
      <c r="H28" s="226" t="s">
        <v>319</v>
      </c>
      <c r="I28" s="221" t="s">
        <v>260</v>
      </c>
      <c r="J28" s="221" t="s">
        <v>266</v>
      </c>
      <c r="K28" s="221" t="s">
        <v>287</v>
      </c>
      <c r="L28" s="189" t="s">
        <v>183</v>
      </c>
      <c r="M28" s="190" t="s">
        <v>180</v>
      </c>
      <c r="N28" s="191">
        <v>2150</v>
      </c>
      <c r="O28" s="191">
        <v>2150</v>
      </c>
      <c r="P28" s="191">
        <v>2150</v>
      </c>
    </row>
    <row r="29" spans="1:16" ht="202.5" customHeight="1">
      <c r="A29" s="161" t="s">
        <v>87</v>
      </c>
      <c r="B29" s="247" t="s">
        <v>88</v>
      </c>
      <c r="C29" s="122" t="s">
        <v>203</v>
      </c>
      <c r="D29" s="122" t="s">
        <v>223</v>
      </c>
      <c r="E29" s="121" t="s">
        <v>294</v>
      </c>
      <c r="F29" s="123" t="s">
        <v>290</v>
      </c>
      <c r="G29" s="123" t="s">
        <v>292</v>
      </c>
      <c r="H29" s="124" t="s">
        <v>291</v>
      </c>
      <c r="I29" s="221" t="s">
        <v>260</v>
      </c>
      <c r="J29" s="221" t="s">
        <v>267</v>
      </c>
      <c r="K29" s="221" t="s">
        <v>287</v>
      </c>
      <c r="L29" s="189" t="s">
        <v>184</v>
      </c>
      <c r="M29" s="190" t="s">
        <v>169</v>
      </c>
      <c r="N29" s="191">
        <f>74641.8+41105.8+1238.2+69086.1+1194.5-0.05</f>
        <v>187266.35000000003</v>
      </c>
      <c r="O29" s="191">
        <f>71332+45703.2+1238.2-0.1</f>
        <v>118273.29999999999</v>
      </c>
      <c r="P29" s="192">
        <f>65870.5+45703.2+1238.2-0.1</f>
        <v>112811.79999999999</v>
      </c>
    </row>
    <row r="30" spans="1:16" ht="208.5" customHeight="1">
      <c r="A30" s="164" t="s">
        <v>89</v>
      </c>
      <c r="B30" s="249" t="s">
        <v>90</v>
      </c>
      <c r="C30" s="122" t="s">
        <v>203</v>
      </c>
      <c r="D30" s="122" t="s">
        <v>223</v>
      </c>
      <c r="E30" s="121" t="s">
        <v>294</v>
      </c>
      <c r="F30" s="123" t="s">
        <v>290</v>
      </c>
      <c r="G30" s="123" t="s">
        <v>293</v>
      </c>
      <c r="H30" s="124" t="s">
        <v>291</v>
      </c>
      <c r="I30" s="221" t="s">
        <v>260</v>
      </c>
      <c r="J30" s="221" t="s">
        <v>267</v>
      </c>
      <c r="K30" s="221" t="s">
        <v>287</v>
      </c>
      <c r="L30" s="189" t="s">
        <v>184</v>
      </c>
      <c r="M30" s="190" t="s">
        <v>185</v>
      </c>
      <c r="N30" s="191">
        <f>15445.5+609.4+6362.6+463.7+739.9+1805.5</f>
        <v>25426.600000000002</v>
      </c>
      <c r="O30" s="191">
        <f>15987.2+463.7+609.4+739.9</f>
        <v>17800.200000000004</v>
      </c>
      <c r="P30" s="201">
        <f>12792.3+463.7+609.4+739.9</f>
        <v>14605.3</v>
      </c>
    </row>
    <row r="31" spans="1:16" ht="163.5" customHeight="1">
      <c r="A31" s="164" t="s">
        <v>91</v>
      </c>
      <c r="B31" s="249" t="s">
        <v>92</v>
      </c>
      <c r="C31" s="123" t="s">
        <v>205</v>
      </c>
      <c r="D31" s="124" t="s">
        <v>239</v>
      </c>
      <c r="E31" s="121" t="s">
        <v>294</v>
      </c>
      <c r="F31" s="123" t="s">
        <v>206</v>
      </c>
      <c r="G31" s="123" t="s">
        <v>288</v>
      </c>
      <c r="H31" s="124" t="s">
        <v>207</v>
      </c>
      <c r="I31" s="221" t="s">
        <v>260</v>
      </c>
      <c r="J31" s="221" t="s">
        <v>267</v>
      </c>
      <c r="K31" s="221" t="s">
        <v>287</v>
      </c>
      <c r="L31" s="189" t="s">
        <v>184</v>
      </c>
      <c r="M31" s="190" t="s">
        <v>180</v>
      </c>
      <c r="N31" s="191">
        <f>17291+970.6+2097.2+3930.2</f>
        <v>24289</v>
      </c>
      <c r="O31" s="191">
        <v>15203.2</v>
      </c>
      <c r="P31" s="201">
        <v>14913.1</v>
      </c>
    </row>
    <row r="32" spans="1:16" ht="146.25" customHeight="1">
      <c r="A32" s="164" t="s">
        <v>93</v>
      </c>
      <c r="B32" s="249" t="s">
        <v>94</v>
      </c>
      <c r="C32" s="122" t="s">
        <v>203</v>
      </c>
      <c r="D32" s="122" t="s">
        <v>223</v>
      </c>
      <c r="E32" s="121" t="s">
        <v>294</v>
      </c>
      <c r="F32" s="123" t="s">
        <v>206</v>
      </c>
      <c r="G32" s="123" t="s">
        <v>288</v>
      </c>
      <c r="H32" s="124" t="s">
        <v>207</v>
      </c>
      <c r="I32" s="221" t="s">
        <v>260</v>
      </c>
      <c r="J32" s="221" t="s">
        <v>267</v>
      </c>
      <c r="K32" s="221" t="s">
        <v>287</v>
      </c>
      <c r="L32" s="189" t="s">
        <v>184</v>
      </c>
      <c r="M32" s="190" t="s">
        <v>184</v>
      </c>
      <c r="N32" s="191">
        <f>1004.4+55+20</f>
        <v>1079.4</v>
      </c>
      <c r="O32" s="191">
        <f>20+1004.4+55</f>
        <v>1079.4</v>
      </c>
      <c r="P32" s="191">
        <f>20+1004.4+55</f>
        <v>1079.4</v>
      </c>
    </row>
    <row r="33" spans="1:16" ht="409.5" customHeight="1">
      <c r="A33" s="164" t="s">
        <v>95</v>
      </c>
      <c r="B33" s="249" t="s">
        <v>96</v>
      </c>
      <c r="C33" s="122" t="s">
        <v>203</v>
      </c>
      <c r="D33" s="122" t="s">
        <v>223</v>
      </c>
      <c r="E33" s="121" t="s">
        <v>294</v>
      </c>
      <c r="F33" s="225" t="s">
        <v>325</v>
      </c>
      <c r="G33" s="226" t="s">
        <v>288</v>
      </c>
      <c r="H33" s="226" t="s">
        <v>318</v>
      </c>
      <c r="I33" s="221" t="s">
        <v>260</v>
      </c>
      <c r="J33" s="221" t="s">
        <v>267</v>
      </c>
      <c r="K33" s="221" t="s">
        <v>287</v>
      </c>
      <c r="L33" s="189" t="s">
        <v>184</v>
      </c>
      <c r="M33" s="190" t="s">
        <v>176</v>
      </c>
      <c r="N33" s="191">
        <f>1412.5+6043.2</f>
        <v>7455.7</v>
      </c>
      <c r="O33" s="191">
        <f>1313.4+6060.3</f>
        <v>7373.700000000001</v>
      </c>
      <c r="P33" s="191">
        <f>1313.4+6060.3</f>
        <v>7373.700000000001</v>
      </c>
    </row>
    <row r="34" spans="1:16" ht="116.25" customHeight="1">
      <c r="A34" s="160" t="s">
        <v>97</v>
      </c>
      <c r="B34" s="250" t="s">
        <v>98</v>
      </c>
      <c r="C34" s="122" t="s">
        <v>203</v>
      </c>
      <c r="D34" s="122" t="s">
        <v>224</v>
      </c>
      <c r="E34" s="121" t="s">
        <v>294</v>
      </c>
      <c r="F34" s="225" t="s">
        <v>323</v>
      </c>
      <c r="G34" s="226" t="s">
        <v>288</v>
      </c>
      <c r="H34" s="226" t="s">
        <v>319</v>
      </c>
      <c r="I34" s="221" t="s">
        <v>260</v>
      </c>
      <c r="J34" s="221" t="s">
        <v>268</v>
      </c>
      <c r="K34" s="221" t="s">
        <v>287</v>
      </c>
      <c r="L34" s="189" t="s">
        <v>175</v>
      </c>
      <c r="M34" s="190" t="s">
        <v>43</v>
      </c>
      <c r="N34" s="191">
        <v>12</v>
      </c>
      <c r="O34" s="191">
        <v>12</v>
      </c>
      <c r="P34" s="191">
        <v>12</v>
      </c>
    </row>
    <row r="35" spans="1:16" ht="107.25" customHeight="1">
      <c r="A35" s="161" t="s">
        <v>99</v>
      </c>
      <c r="B35" s="247" t="s">
        <v>100</v>
      </c>
      <c r="C35" s="123" t="s">
        <v>205</v>
      </c>
      <c r="D35" s="124" t="s">
        <v>240</v>
      </c>
      <c r="E35" s="121" t="s">
        <v>294</v>
      </c>
      <c r="F35" s="225" t="s">
        <v>323</v>
      </c>
      <c r="G35" s="226" t="s">
        <v>288</v>
      </c>
      <c r="H35" s="226" t="s">
        <v>319</v>
      </c>
      <c r="I35" s="221" t="s">
        <v>260</v>
      </c>
      <c r="J35" s="221" t="s">
        <v>269</v>
      </c>
      <c r="K35" s="221" t="s">
        <v>287</v>
      </c>
      <c r="L35" s="189" t="s">
        <v>187</v>
      </c>
      <c r="M35" s="190" t="s">
        <v>188</v>
      </c>
      <c r="N35" s="191">
        <v>8600.9</v>
      </c>
      <c r="O35" s="191">
        <v>8099.3</v>
      </c>
      <c r="P35" s="201">
        <v>7882.2</v>
      </c>
    </row>
    <row r="36" spans="1:16" ht="147.75" customHeight="1">
      <c r="A36" s="161" t="s">
        <v>101</v>
      </c>
      <c r="B36" s="247" t="s">
        <v>102</v>
      </c>
      <c r="C36" s="123" t="s">
        <v>205</v>
      </c>
      <c r="D36" s="124" t="s">
        <v>241</v>
      </c>
      <c r="E36" s="121" t="s">
        <v>294</v>
      </c>
      <c r="F36" s="123" t="s">
        <v>324</v>
      </c>
      <c r="G36" s="123" t="s">
        <v>329</v>
      </c>
      <c r="H36" s="124" t="s">
        <v>330</v>
      </c>
      <c r="I36" s="221" t="s">
        <v>260</v>
      </c>
      <c r="J36" s="221" t="s">
        <v>270</v>
      </c>
      <c r="K36" s="221" t="s">
        <v>287</v>
      </c>
      <c r="L36" s="189" t="s">
        <v>186</v>
      </c>
      <c r="M36" s="190" t="s">
        <v>169</v>
      </c>
      <c r="N36" s="191">
        <v>15180.8</v>
      </c>
      <c r="O36" s="191">
        <v>16670.3</v>
      </c>
      <c r="P36" s="201">
        <f>15821.5+500</f>
        <v>16321.5</v>
      </c>
    </row>
    <row r="37" spans="1:16" ht="162.75" customHeight="1">
      <c r="A37" s="161" t="s">
        <v>103</v>
      </c>
      <c r="B37" s="247" t="s">
        <v>104</v>
      </c>
      <c r="C37" s="123" t="s">
        <v>205</v>
      </c>
      <c r="D37" s="124" t="s">
        <v>242</v>
      </c>
      <c r="E37" s="121" t="s">
        <v>294</v>
      </c>
      <c r="F37" s="225" t="s">
        <v>323</v>
      </c>
      <c r="G37" s="226" t="s">
        <v>288</v>
      </c>
      <c r="H37" s="226" t="s">
        <v>319</v>
      </c>
      <c r="I37" s="221" t="s">
        <v>260</v>
      </c>
      <c r="J37" s="221" t="s">
        <v>271</v>
      </c>
      <c r="K37" s="221" t="s">
        <v>287</v>
      </c>
      <c r="L37" s="189" t="s">
        <v>186</v>
      </c>
      <c r="M37" s="190" t="s">
        <v>169</v>
      </c>
      <c r="N37" s="191">
        <v>295</v>
      </c>
      <c r="O37" s="191">
        <v>275</v>
      </c>
      <c r="P37" s="201">
        <v>275</v>
      </c>
    </row>
    <row r="38" spans="1:16" ht="118.5" customHeight="1">
      <c r="A38" s="161" t="s">
        <v>105</v>
      </c>
      <c r="B38" s="247" t="s">
        <v>106</v>
      </c>
      <c r="C38" s="123" t="s">
        <v>205</v>
      </c>
      <c r="D38" s="124" t="s">
        <v>243</v>
      </c>
      <c r="E38" s="121" t="s">
        <v>294</v>
      </c>
      <c r="F38" s="225" t="s">
        <v>323</v>
      </c>
      <c r="G38" s="226" t="s">
        <v>288</v>
      </c>
      <c r="H38" s="226" t="s">
        <v>319</v>
      </c>
      <c r="I38" s="221" t="s">
        <v>260</v>
      </c>
      <c r="J38" s="221" t="s">
        <v>272</v>
      </c>
      <c r="K38" s="221" t="s">
        <v>287</v>
      </c>
      <c r="L38" s="189" t="s">
        <v>189</v>
      </c>
      <c r="M38" s="190" t="s">
        <v>185</v>
      </c>
      <c r="N38" s="191">
        <f>22547.7+274.1+32.5</f>
        <v>22854.3</v>
      </c>
      <c r="O38" s="191">
        <f>19788.1+32.5</f>
        <v>19820.6</v>
      </c>
      <c r="P38" s="192">
        <f>19032.4+32.5</f>
        <v>19064.9</v>
      </c>
    </row>
    <row r="39" spans="1:16" ht="114" customHeight="1">
      <c r="A39" s="161" t="s">
        <v>107</v>
      </c>
      <c r="B39" s="247" t="s">
        <v>108</v>
      </c>
      <c r="C39" s="123" t="s">
        <v>205</v>
      </c>
      <c r="D39" s="124" t="s">
        <v>244</v>
      </c>
      <c r="E39" s="121" t="s">
        <v>294</v>
      </c>
      <c r="F39" s="123" t="s">
        <v>206</v>
      </c>
      <c r="G39" s="123" t="s">
        <v>204</v>
      </c>
      <c r="H39" s="124" t="s">
        <v>207</v>
      </c>
      <c r="I39" s="221" t="s">
        <v>260</v>
      </c>
      <c r="J39" s="221" t="s">
        <v>273</v>
      </c>
      <c r="K39" s="221" t="s">
        <v>287</v>
      </c>
      <c r="L39" s="189" t="s">
        <v>177</v>
      </c>
      <c r="M39" s="190" t="s">
        <v>180</v>
      </c>
      <c r="N39" s="191">
        <f>400+11566.2</f>
        <v>11966.2</v>
      </c>
      <c r="O39" s="191">
        <f>13433.5+400</f>
        <v>13833.5</v>
      </c>
      <c r="P39" s="201">
        <f>13770.5+400</f>
        <v>14170.5</v>
      </c>
    </row>
    <row r="40" spans="1:16" ht="135" customHeight="1">
      <c r="A40" s="161" t="s">
        <v>109</v>
      </c>
      <c r="B40" s="247" t="s">
        <v>110</v>
      </c>
      <c r="C40" s="125" t="s">
        <v>202</v>
      </c>
      <c r="D40" s="121" t="s">
        <v>245</v>
      </c>
      <c r="E40" s="121" t="s">
        <v>294</v>
      </c>
      <c r="F40" s="242" t="s">
        <v>331</v>
      </c>
      <c r="G40" s="126" t="s">
        <v>332</v>
      </c>
      <c r="H40" s="127" t="s">
        <v>333</v>
      </c>
      <c r="I40" s="221" t="s">
        <v>260</v>
      </c>
      <c r="J40" s="221" t="s">
        <v>274</v>
      </c>
      <c r="K40" s="221" t="s">
        <v>287</v>
      </c>
      <c r="L40" s="189" t="s">
        <v>191</v>
      </c>
      <c r="M40" s="190" t="s">
        <v>192</v>
      </c>
      <c r="N40" s="191">
        <v>3074.3</v>
      </c>
      <c r="O40" s="191">
        <v>2917.1</v>
      </c>
      <c r="P40" s="201">
        <v>2826.8</v>
      </c>
    </row>
    <row r="41" spans="1:16" ht="114.75" customHeight="1">
      <c r="A41" s="161" t="s">
        <v>111</v>
      </c>
      <c r="B41" s="247" t="s">
        <v>112</v>
      </c>
      <c r="C41" s="125" t="s">
        <v>202</v>
      </c>
      <c r="D41" s="121" t="s">
        <v>246</v>
      </c>
      <c r="E41" s="121" t="s">
        <v>294</v>
      </c>
      <c r="F41" s="225" t="s">
        <v>323</v>
      </c>
      <c r="G41" s="226" t="s">
        <v>288</v>
      </c>
      <c r="H41" s="226" t="s">
        <v>319</v>
      </c>
      <c r="I41" s="221" t="s">
        <v>260</v>
      </c>
      <c r="J41" s="221" t="s">
        <v>275</v>
      </c>
      <c r="K41" s="221" t="s">
        <v>287</v>
      </c>
      <c r="L41" s="189" t="s">
        <v>177</v>
      </c>
      <c r="M41" s="190" t="s">
        <v>180</v>
      </c>
      <c r="N41" s="191">
        <v>1000</v>
      </c>
      <c r="O41" s="191">
        <v>1000</v>
      </c>
      <c r="P41" s="191">
        <v>1000</v>
      </c>
    </row>
    <row r="42" spans="1:16" ht="108.75" customHeight="1">
      <c r="A42" s="161" t="s">
        <v>113</v>
      </c>
      <c r="B42" s="247" t="s">
        <v>114</v>
      </c>
      <c r="C42" s="125" t="s">
        <v>202</v>
      </c>
      <c r="D42" s="121" t="s">
        <v>246</v>
      </c>
      <c r="E42" s="121" t="s">
        <v>294</v>
      </c>
      <c r="F42" s="225" t="s">
        <v>323</v>
      </c>
      <c r="G42" s="226" t="s">
        <v>288</v>
      </c>
      <c r="H42" s="226" t="s">
        <v>319</v>
      </c>
      <c r="I42" s="221" t="s">
        <v>260</v>
      </c>
      <c r="J42" s="221" t="s">
        <v>276</v>
      </c>
      <c r="K42" s="221" t="s">
        <v>287</v>
      </c>
      <c r="L42" s="189" t="s">
        <v>183</v>
      </c>
      <c r="M42" s="190" t="s">
        <v>180</v>
      </c>
      <c r="N42" s="191">
        <v>500</v>
      </c>
      <c r="O42" s="191">
        <v>500</v>
      </c>
      <c r="P42" s="191">
        <v>500</v>
      </c>
    </row>
    <row r="43" spans="1:16" ht="150" customHeight="1">
      <c r="A43" s="161" t="s">
        <v>115</v>
      </c>
      <c r="B43" s="247" t="s">
        <v>116</v>
      </c>
      <c r="C43" s="128" t="s">
        <v>202</v>
      </c>
      <c r="D43" s="129" t="s">
        <v>247</v>
      </c>
      <c r="E43" s="121" t="s">
        <v>294</v>
      </c>
      <c r="F43" s="243" t="s">
        <v>334</v>
      </c>
      <c r="G43" s="130" t="s">
        <v>335</v>
      </c>
      <c r="H43" s="131" t="s">
        <v>336</v>
      </c>
      <c r="I43" s="221" t="s">
        <v>260</v>
      </c>
      <c r="J43" s="221" t="s">
        <v>277</v>
      </c>
      <c r="K43" s="221" t="s">
        <v>287</v>
      </c>
      <c r="L43" s="189" t="s">
        <v>177</v>
      </c>
      <c r="M43" s="190" t="s">
        <v>180</v>
      </c>
      <c r="N43" s="191">
        <v>14961.4</v>
      </c>
      <c r="O43" s="191">
        <v>9630</v>
      </c>
      <c r="P43" s="201">
        <v>8269.2</v>
      </c>
    </row>
    <row r="44" spans="1:16" ht="204.75" customHeight="1">
      <c r="A44" s="161" t="s">
        <v>117</v>
      </c>
      <c r="B44" s="247" t="s">
        <v>118</v>
      </c>
      <c r="C44" s="128" t="s">
        <v>202</v>
      </c>
      <c r="D44" s="129" t="s">
        <v>248</v>
      </c>
      <c r="E44" s="121" t="s">
        <v>294</v>
      </c>
      <c r="F44" s="225" t="s">
        <v>323</v>
      </c>
      <c r="G44" s="226" t="s">
        <v>288</v>
      </c>
      <c r="H44" s="226" t="s">
        <v>319</v>
      </c>
      <c r="I44" s="221" t="s">
        <v>260</v>
      </c>
      <c r="J44" s="221" t="s">
        <v>278</v>
      </c>
      <c r="K44" s="221" t="s">
        <v>287</v>
      </c>
      <c r="L44" s="189" t="s">
        <v>169</v>
      </c>
      <c r="M44" s="190" t="s">
        <v>170</v>
      </c>
      <c r="N44" s="191">
        <v>40</v>
      </c>
      <c r="O44" s="191">
        <v>40</v>
      </c>
      <c r="P44" s="191">
        <v>40</v>
      </c>
    </row>
    <row r="45" spans="1:16" ht="235.5" customHeight="1">
      <c r="A45" s="161" t="s">
        <v>119</v>
      </c>
      <c r="B45" s="247" t="s">
        <v>120</v>
      </c>
      <c r="C45" s="125" t="s">
        <v>202</v>
      </c>
      <c r="D45" s="121" t="s">
        <v>249</v>
      </c>
      <c r="E45" s="121" t="s">
        <v>294</v>
      </c>
      <c r="F45" s="225" t="s">
        <v>323</v>
      </c>
      <c r="G45" s="226" t="s">
        <v>288</v>
      </c>
      <c r="H45" s="226" t="s">
        <v>319</v>
      </c>
      <c r="I45" s="221" t="s">
        <v>260</v>
      </c>
      <c r="J45" s="221" t="s">
        <v>279</v>
      </c>
      <c r="K45" s="221" t="s">
        <v>287</v>
      </c>
      <c r="L45" s="189" t="s">
        <v>180</v>
      </c>
      <c r="M45" s="190" t="s">
        <v>176</v>
      </c>
      <c r="N45" s="191">
        <v>100</v>
      </c>
      <c r="O45" s="191">
        <v>100</v>
      </c>
      <c r="P45" s="191">
        <v>100</v>
      </c>
    </row>
    <row r="46" spans="1:16" ht="115.5" customHeight="1">
      <c r="A46" s="161" t="s">
        <v>121</v>
      </c>
      <c r="B46" s="247" t="s">
        <v>122</v>
      </c>
      <c r="C46" s="125" t="s">
        <v>202</v>
      </c>
      <c r="D46" s="121" t="s">
        <v>250</v>
      </c>
      <c r="E46" s="121" t="s">
        <v>294</v>
      </c>
      <c r="F46" s="225" t="s">
        <v>323</v>
      </c>
      <c r="G46" s="226" t="s">
        <v>288</v>
      </c>
      <c r="H46" s="226" t="s">
        <v>319</v>
      </c>
      <c r="I46" s="221" t="s">
        <v>260</v>
      </c>
      <c r="J46" s="221" t="s">
        <v>280</v>
      </c>
      <c r="K46" s="221" t="s">
        <v>287</v>
      </c>
      <c r="L46" s="189" t="s">
        <v>180</v>
      </c>
      <c r="M46" s="190" t="s">
        <v>176</v>
      </c>
      <c r="N46" s="191">
        <v>1564.3</v>
      </c>
      <c r="O46" s="191">
        <v>1463.3</v>
      </c>
      <c r="P46" s="201">
        <v>1453.4</v>
      </c>
    </row>
    <row r="47" spans="1:16" ht="116.25" customHeight="1">
      <c r="A47" s="161" t="s">
        <v>123</v>
      </c>
      <c r="B47" s="247" t="s">
        <v>124</v>
      </c>
      <c r="C47" s="125" t="s">
        <v>202</v>
      </c>
      <c r="D47" s="121" t="s">
        <v>251</v>
      </c>
      <c r="E47" s="121" t="s">
        <v>294</v>
      </c>
      <c r="F47" s="225" t="s">
        <v>323</v>
      </c>
      <c r="G47" s="226" t="s">
        <v>288</v>
      </c>
      <c r="H47" s="226" t="s">
        <v>319</v>
      </c>
      <c r="I47" s="221" t="s">
        <v>260</v>
      </c>
      <c r="J47" s="221" t="s">
        <v>281</v>
      </c>
      <c r="K47" s="221" t="s">
        <v>287</v>
      </c>
      <c r="L47" s="189" t="s">
        <v>175</v>
      </c>
      <c r="M47" s="190" t="s">
        <v>43</v>
      </c>
      <c r="N47" s="219">
        <v>42</v>
      </c>
      <c r="O47" s="191">
        <v>42</v>
      </c>
      <c r="P47" s="201">
        <v>42</v>
      </c>
    </row>
    <row r="48" spans="1:16" ht="315" customHeight="1">
      <c r="A48" s="164" t="s">
        <v>125</v>
      </c>
      <c r="B48" s="249" t="s">
        <v>126</v>
      </c>
      <c r="C48" s="123" t="s">
        <v>205</v>
      </c>
      <c r="D48" s="124" t="s">
        <v>252</v>
      </c>
      <c r="E48" s="121" t="s">
        <v>294</v>
      </c>
      <c r="F48" s="225" t="s">
        <v>323</v>
      </c>
      <c r="G48" s="226" t="s">
        <v>288</v>
      </c>
      <c r="H48" s="226" t="s">
        <v>319</v>
      </c>
      <c r="I48" s="221" t="s">
        <v>317</v>
      </c>
      <c r="J48" s="221" t="s">
        <v>281</v>
      </c>
      <c r="K48" s="221" t="s">
        <v>308</v>
      </c>
      <c r="L48" s="189" t="s">
        <v>190</v>
      </c>
      <c r="M48" s="190" t="s">
        <v>183</v>
      </c>
      <c r="N48" s="191">
        <v>339.5</v>
      </c>
      <c r="O48" s="191">
        <v>339.5</v>
      </c>
      <c r="P48" s="191">
        <v>339.5</v>
      </c>
    </row>
    <row r="49" spans="1:16" ht="180" customHeight="1">
      <c r="A49" s="160" t="s">
        <v>127</v>
      </c>
      <c r="B49" s="251" t="s">
        <v>128</v>
      </c>
      <c r="C49" s="123" t="s">
        <v>205</v>
      </c>
      <c r="D49" s="124" t="s">
        <v>253</v>
      </c>
      <c r="E49" s="121" t="s">
        <v>294</v>
      </c>
      <c r="F49" s="252" t="s">
        <v>326</v>
      </c>
      <c r="G49" s="226" t="s">
        <v>327</v>
      </c>
      <c r="H49" s="226" t="s">
        <v>328</v>
      </c>
      <c r="I49" s="221" t="s">
        <v>260</v>
      </c>
      <c r="J49" s="221" t="s">
        <v>282</v>
      </c>
      <c r="K49" s="221" t="s">
        <v>287</v>
      </c>
      <c r="L49" s="189" t="s">
        <v>184</v>
      </c>
      <c r="M49" s="190" t="s">
        <v>184</v>
      </c>
      <c r="N49" s="191">
        <f>20+17+8+25.5+10.2</f>
        <v>80.7</v>
      </c>
      <c r="O49" s="191">
        <f>20+17+8+25.5+10.2</f>
        <v>80.7</v>
      </c>
      <c r="P49" s="191">
        <f>20+17+8+25.5+10.2</f>
        <v>80.7</v>
      </c>
    </row>
    <row r="50" spans="1:16" ht="123.75" customHeight="1">
      <c r="A50" s="161" t="s">
        <v>132</v>
      </c>
      <c r="B50" s="248" t="s">
        <v>131</v>
      </c>
      <c r="C50" s="123" t="s">
        <v>205</v>
      </c>
      <c r="D50" s="124" t="s">
        <v>254</v>
      </c>
      <c r="E50" s="121" t="s">
        <v>294</v>
      </c>
      <c r="F50" s="225" t="s">
        <v>323</v>
      </c>
      <c r="G50" s="226" t="s">
        <v>288</v>
      </c>
      <c r="H50" s="226" t="s">
        <v>319</v>
      </c>
      <c r="I50" s="221" t="s">
        <v>260</v>
      </c>
      <c r="J50" s="221" t="s">
        <v>283</v>
      </c>
      <c r="K50" s="221" t="s">
        <v>287</v>
      </c>
      <c r="L50" s="189" t="s">
        <v>180</v>
      </c>
      <c r="M50" s="190" t="s">
        <v>193</v>
      </c>
      <c r="N50" s="191">
        <v>95</v>
      </c>
      <c r="O50" s="191">
        <v>95</v>
      </c>
      <c r="P50" s="191">
        <v>95</v>
      </c>
    </row>
    <row r="51" spans="1:16" ht="117.75" customHeight="1">
      <c r="A51" s="162" t="s">
        <v>130</v>
      </c>
      <c r="B51" s="253" t="s">
        <v>129</v>
      </c>
      <c r="C51" s="123" t="s">
        <v>205</v>
      </c>
      <c r="D51" s="124" t="s">
        <v>255</v>
      </c>
      <c r="E51" s="121" t="s">
        <v>294</v>
      </c>
      <c r="F51" s="225" t="s">
        <v>323</v>
      </c>
      <c r="G51" s="226" t="s">
        <v>288</v>
      </c>
      <c r="H51" s="226" t="s">
        <v>319</v>
      </c>
      <c r="I51" s="221" t="s">
        <v>260</v>
      </c>
      <c r="J51" s="221" t="s">
        <v>284</v>
      </c>
      <c r="K51" s="221" t="s">
        <v>287</v>
      </c>
      <c r="L51" s="189" t="s">
        <v>169</v>
      </c>
      <c r="M51" s="190" t="s">
        <v>170</v>
      </c>
      <c r="N51" s="191">
        <v>4.3</v>
      </c>
      <c r="O51" s="191">
        <v>4.3</v>
      </c>
      <c r="P51" s="191">
        <v>4.3</v>
      </c>
    </row>
    <row r="52" spans="1:16" ht="146.25" customHeight="1">
      <c r="A52" s="163" t="s">
        <v>44</v>
      </c>
      <c r="B52" s="254"/>
      <c r="C52" s="188" t="s">
        <v>32</v>
      </c>
      <c r="D52" s="170" t="s">
        <v>32</v>
      </c>
      <c r="E52" s="170" t="s">
        <v>32</v>
      </c>
      <c r="F52" s="188" t="s">
        <v>32</v>
      </c>
      <c r="G52" s="170" t="s">
        <v>32</v>
      </c>
      <c r="H52" s="170" t="s">
        <v>32</v>
      </c>
      <c r="I52" s="171" t="s">
        <v>32</v>
      </c>
      <c r="J52" s="170" t="s">
        <v>32</v>
      </c>
      <c r="K52" s="171" t="s">
        <v>32</v>
      </c>
      <c r="L52" s="204" t="s">
        <v>32</v>
      </c>
      <c r="M52" s="204" t="s">
        <v>32</v>
      </c>
      <c r="N52" s="206">
        <f>N54+N55+N56+N57+N58</f>
        <v>56653.2</v>
      </c>
      <c r="O52" s="175">
        <f>O54+O55+O56+O57+O58</f>
        <v>53996</v>
      </c>
      <c r="P52" s="175">
        <f>P54+P55+P56+P57+P58</f>
        <v>52740.100000000006</v>
      </c>
    </row>
    <row r="53" spans="1:16" ht="15" customHeight="1">
      <c r="A53" s="161" t="s">
        <v>33</v>
      </c>
      <c r="B53" s="255"/>
      <c r="C53" s="252"/>
      <c r="D53" s="256"/>
      <c r="E53" s="256"/>
      <c r="F53" s="252"/>
      <c r="G53" s="256"/>
      <c r="H53" s="256"/>
      <c r="I53" s="256"/>
      <c r="J53" s="256"/>
      <c r="K53" s="256"/>
      <c r="L53" s="189"/>
      <c r="M53" s="190"/>
      <c r="N53" s="191"/>
      <c r="O53" s="176"/>
      <c r="P53" s="177"/>
    </row>
    <row r="54" spans="1:16" ht="160.5" customHeight="1">
      <c r="A54" s="161" t="s">
        <v>133</v>
      </c>
      <c r="B54" s="248" t="s">
        <v>134</v>
      </c>
      <c r="C54" s="123" t="s">
        <v>205</v>
      </c>
      <c r="D54" s="124" t="s">
        <v>386</v>
      </c>
      <c r="E54" s="121" t="s">
        <v>294</v>
      </c>
      <c r="F54" s="123" t="s">
        <v>337</v>
      </c>
      <c r="G54" s="124" t="s">
        <v>340</v>
      </c>
      <c r="H54" s="124" t="s">
        <v>339</v>
      </c>
      <c r="I54" s="221" t="s">
        <v>312</v>
      </c>
      <c r="J54" s="256"/>
      <c r="K54" s="226" t="s">
        <v>311</v>
      </c>
      <c r="L54" s="189" t="s">
        <v>225</v>
      </c>
      <c r="M54" s="190" t="s">
        <v>226</v>
      </c>
      <c r="N54" s="191">
        <v>3481.7</v>
      </c>
      <c r="O54" s="191">
        <f>58+3416.2</f>
        <v>3474.2</v>
      </c>
      <c r="P54" s="191">
        <f>58+3416.2</f>
        <v>3474.2</v>
      </c>
    </row>
    <row r="55" spans="1:16" ht="170.25" customHeight="1">
      <c r="A55" s="164" t="s">
        <v>135</v>
      </c>
      <c r="B55" s="257" t="s">
        <v>136</v>
      </c>
      <c r="C55" s="123" t="s">
        <v>205</v>
      </c>
      <c r="D55" s="272" t="s">
        <v>256</v>
      </c>
      <c r="E55" s="121" t="s">
        <v>294</v>
      </c>
      <c r="F55" s="123" t="s">
        <v>337</v>
      </c>
      <c r="G55" s="124" t="s">
        <v>338</v>
      </c>
      <c r="H55" s="124" t="s">
        <v>339</v>
      </c>
      <c r="I55" s="221" t="s">
        <v>312</v>
      </c>
      <c r="J55" s="226" t="s">
        <v>313</v>
      </c>
      <c r="K55" s="226" t="s">
        <v>311</v>
      </c>
      <c r="L55" s="189" t="s">
        <v>194</v>
      </c>
      <c r="M55" s="190" t="s">
        <v>195</v>
      </c>
      <c r="N55" s="191">
        <f>23696+1593.3</f>
        <v>25289.3</v>
      </c>
      <c r="O55" s="191">
        <f>951.9+18458.8+2553.4+1475.5</f>
        <v>23439.600000000002</v>
      </c>
      <c r="P55" s="191">
        <f>951.9+18458.8+2553.4+1475.5</f>
        <v>23439.600000000002</v>
      </c>
    </row>
    <row r="56" spans="1:16" ht="112.5" customHeight="1">
      <c r="A56" s="164" t="s">
        <v>137</v>
      </c>
      <c r="B56" s="257" t="s">
        <v>138</v>
      </c>
      <c r="C56" s="134" t="s">
        <v>205</v>
      </c>
      <c r="D56" s="276" t="s">
        <v>208</v>
      </c>
      <c r="E56" s="121" t="s">
        <v>294</v>
      </c>
      <c r="F56" s="225" t="s">
        <v>325</v>
      </c>
      <c r="G56" s="226" t="s">
        <v>288</v>
      </c>
      <c r="H56" s="226" t="s">
        <v>319</v>
      </c>
      <c r="I56" s="256"/>
      <c r="J56" s="256"/>
      <c r="K56" s="256"/>
      <c r="L56" s="189" t="s">
        <v>170</v>
      </c>
      <c r="M56" s="190" t="s">
        <v>169</v>
      </c>
      <c r="N56" s="191">
        <v>12542</v>
      </c>
      <c r="O56" s="191">
        <v>12542</v>
      </c>
      <c r="P56" s="191">
        <v>12542</v>
      </c>
    </row>
    <row r="57" spans="1:16" ht="192" customHeight="1">
      <c r="A57" s="161" t="s">
        <v>139</v>
      </c>
      <c r="B57" s="248" t="s">
        <v>140</v>
      </c>
      <c r="C57" s="123" t="s">
        <v>205</v>
      </c>
      <c r="D57" s="124" t="s">
        <v>257</v>
      </c>
      <c r="E57" s="121" t="s">
        <v>294</v>
      </c>
      <c r="F57" s="225" t="s">
        <v>325</v>
      </c>
      <c r="G57" s="226" t="s">
        <v>288</v>
      </c>
      <c r="H57" s="226" t="s">
        <v>319</v>
      </c>
      <c r="I57" s="256"/>
      <c r="J57" s="256"/>
      <c r="K57" s="256"/>
      <c r="L57" s="189" t="s">
        <v>196</v>
      </c>
      <c r="M57" s="190" t="s">
        <v>197</v>
      </c>
      <c r="N57" s="191">
        <f>933+4855.2+8544.7+475.4+269.9+227</f>
        <v>15305.2</v>
      </c>
      <c r="O57" s="191">
        <f>227+878.3+4067.2+9262.8+69.9</f>
        <v>14505.199999999999</v>
      </c>
      <c r="P57" s="192">
        <f>227+855.2+4067.2+8030+69.9</f>
        <v>13249.3</v>
      </c>
    </row>
    <row r="58" spans="1:16" ht="136.5" customHeight="1">
      <c r="A58" s="161" t="s">
        <v>141</v>
      </c>
      <c r="B58" s="248" t="s">
        <v>142</v>
      </c>
      <c r="C58" s="123" t="s">
        <v>205</v>
      </c>
      <c r="D58" s="124" t="s">
        <v>258</v>
      </c>
      <c r="E58" s="121" t="s">
        <v>294</v>
      </c>
      <c r="F58" s="225" t="s">
        <v>323</v>
      </c>
      <c r="G58" s="226" t="s">
        <v>288</v>
      </c>
      <c r="H58" s="226" t="s">
        <v>319</v>
      </c>
      <c r="I58" s="256"/>
      <c r="J58" s="256"/>
      <c r="K58" s="256"/>
      <c r="L58" s="189" t="s">
        <v>169</v>
      </c>
      <c r="M58" s="190" t="s">
        <v>170</v>
      </c>
      <c r="N58" s="191">
        <v>35</v>
      </c>
      <c r="O58" s="191">
        <v>35</v>
      </c>
      <c r="P58" s="191">
        <v>35</v>
      </c>
    </row>
    <row r="59" spans="1:16" ht="159" customHeight="1">
      <c r="A59" s="165" t="s">
        <v>45</v>
      </c>
      <c r="B59" s="258"/>
      <c r="C59" s="205" t="s">
        <v>32</v>
      </c>
      <c r="D59" s="204" t="s">
        <v>32</v>
      </c>
      <c r="E59" s="204" t="s">
        <v>32</v>
      </c>
      <c r="F59" s="205" t="s">
        <v>32</v>
      </c>
      <c r="G59" s="204" t="s">
        <v>32</v>
      </c>
      <c r="H59" s="204" t="s">
        <v>32</v>
      </c>
      <c r="I59" s="203" t="s">
        <v>32</v>
      </c>
      <c r="J59" s="204" t="s">
        <v>32</v>
      </c>
      <c r="K59" s="203" t="s">
        <v>32</v>
      </c>
      <c r="L59" s="204" t="s">
        <v>32</v>
      </c>
      <c r="M59" s="204" t="s">
        <v>32</v>
      </c>
      <c r="N59" s="206">
        <f>N60+N65</f>
        <v>14805.8</v>
      </c>
      <c r="O59" s="175">
        <f>O60+O65</f>
        <v>9497.6</v>
      </c>
      <c r="P59" s="175">
        <f>P60+P65</f>
        <v>9294.4</v>
      </c>
    </row>
    <row r="60" spans="1:16" ht="102" customHeight="1">
      <c r="A60" s="165" t="s">
        <v>46</v>
      </c>
      <c r="B60" s="258"/>
      <c r="C60" s="188" t="s">
        <v>32</v>
      </c>
      <c r="D60" s="170" t="s">
        <v>32</v>
      </c>
      <c r="E60" s="170" t="s">
        <v>32</v>
      </c>
      <c r="F60" s="188" t="s">
        <v>32</v>
      </c>
      <c r="G60" s="170" t="s">
        <v>32</v>
      </c>
      <c r="H60" s="170" t="s">
        <v>32</v>
      </c>
      <c r="I60" s="171" t="s">
        <v>32</v>
      </c>
      <c r="J60" s="171" t="s">
        <v>32</v>
      </c>
      <c r="K60" s="171" t="s">
        <v>32</v>
      </c>
      <c r="L60" s="203" t="s">
        <v>32</v>
      </c>
      <c r="M60" s="204" t="s">
        <v>32</v>
      </c>
      <c r="N60" s="206">
        <f>N62+N63+N64</f>
        <v>9332.9</v>
      </c>
      <c r="O60" s="206">
        <f>O62+O63</f>
        <v>8015.9</v>
      </c>
      <c r="P60" s="206">
        <f>P62+P63</f>
        <v>7812.7</v>
      </c>
    </row>
    <row r="61" spans="1:16" ht="15" customHeight="1">
      <c r="A61" s="161" t="s">
        <v>33</v>
      </c>
      <c r="B61" s="259"/>
      <c r="C61" s="252"/>
      <c r="D61" s="256"/>
      <c r="E61" s="256"/>
      <c r="F61" s="252"/>
      <c r="G61" s="256"/>
      <c r="H61" s="256"/>
      <c r="I61" s="256"/>
      <c r="J61" s="256"/>
      <c r="K61" s="256"/>
      <c r="L61" s="189"/>
      <c r="M61" s="190"/>
      <c r="N61" s="191"/>
      <c r="O61" s="176"/>
      <c r="P61" s="177"/>
    </row>
    <row r="62" spans="1:16" ht="152.25" customHeight="1">
      <c r="A62" s="166" t="s">
        <v>145</v>
      </c>
      <c r="B62" s="124">
        <v>2702</v>
      </c>
      <c r="C62" s="123" t="s">
        <v>205</v>
      </c>
      <c r="D62" s="124" t="s">
        <v>229</v>
      </c>
      <c r="E62" s="121" t="s">
        <v>294</v>
      </c>
      <c r="F62" s="225" t="s">
        <v>322</v>
      </c>
      <c r="G62" s="226" t="s">
        <v>289</v>
      </c>
      <c r="H62" s="226" t="s">
        <v>319</v>
      </c>
      <c r="I62" s="221" t="s">
        <v>260</v>
      </c>
      <c r="J62" s="273" t="s">
        <v>285</v>
      </c>
      <c r="K62" s="221" t="s">
        <v>287</v>
      </c>
      <c r="L62" s="189" t="s">
        <v>186</v>
      </c>
      <c r="M62" s="190" t="s">
        <v>169</v>
      </c>
      <c r="N62" s="191">
        <v>9063.9</v>
      </c>
      <c r="O62" s="191">
        <v>7895.9</v>
      </c>
      <c r="P62" s="201">
        <v>7692.7</v>
      </c>
    </row>
    <row r="63" spans="1:16" ht="135" customHeight="1">
      <c r="A63" s="161" t="s">
        <v>143</v>
      </c>
      <c r="B63" s="248" t="s">
        <v>144</v>
      </c>
      <c r="C63" s="123" t="s">
        <v>205</v>
      </c>
      <c r="D63" s="124" t="s">
        <v>230</v>
      </c>
      <c r="E63" s="121" t="s">
        <v>294</v>
      </c>
      <c r="F63" s="225" t="s">
        <v>325</v>
      </c>
      <c r="G63" s="226" t="s">
        <v>289</v>
      </c>
      <c r="H63" s="226" t="s">
        <v>319</v>
      </c>
      <c r="I63" s="221" t="s">
        <v>260</v>
      </c>
      <c r="J63" s="273" t="s">
        <v>286</v>
      </c>
      <c r="K63" s="221" t="s">
        <v>287</v>
      </c>
      <c r="L63" s="189" t="s">
        <v>190</v>
      </c>
      <c r="M63" s="190" t="s">
        <v>183</v>
      </c>
      <c r="N63" s="191">
        <v>120</v>
      </c>
      <c r="O63" s="191">
        <v>120</v>
      </c>
      <c r="P63" s="191">
        <v>120</v>
      </c>
    </row>
    <row r="64" spans="1:16" ht="114" customHeight="1">
      <c r="A64" s="161" t="s">
        <v>227</v>
      </c>
      <c r="B64" s="248" t="s">
        <v>228</v>
      </c>
      <c r="C64" s="123" t="s">
        <v>205</v>
      </c>
      <c r="D64" s="124" t="s">
        <v>385</v>
      </c>
      <c r="E64" s="121" t="s">
        <v>294</v>
      </c>
      <c r="F64" s="225" t="s">
        <v>323</v>
      </c>
      <c r="G64" s="226" t="s">
        <v>289</v>
      </c>
      <c r="H64" s="226" t="s">
        <v>319</v>
      </c>
      <c r="I64" s="226" t="s">
        <v>344</v>
      </c>
      <c r="J64" s="256"/>
      <c r="K64" s="226" t="s">
        <v>345</v>
      </c>
      <c r="L64" s="189" t="s">
        <v>175</v>
      </c>
      <c r="M64" s="190" t="s">
        <v>177</v>
      </c>
      <c r="N64" s="191">
        <v>149</v>
      </c>
      <c r="O64" s="191">
        <v>0</v>
      </c>
      <c r="P64" s="191">
        <v>0</v>
      </c>
    </row>
    <row r="65" spans="1:16" ht="139.5" customHeight="1">
      <c r="A65" s="165" t="s">
        <v>48</v>
      </c>
      <c r="B65" s="260"/>
      <c r="C65" s="188" t="s">
        <v>32</v>
      </c>
      <c r="D65" s="170" t="s">
        <v>32</v>
      </c>
      <c r="E65" s="170" t="s">
        <v>32</v>
      </c>
      <c r="F65" s="188" t="s">
        <v>32</v>
      </c>
      <c r="G65" s="170" t="s">
        <v>32</v>
      </c>
      <c r="H65" s="170" t="s">
        <v>32</v>
      </c>
      <c r="I65" s="171" t="s">
        <v>32</v>
      </c>
      <c r="J65" s="171" t="s">
        <v>32</v>
      </c>
      <c r="K65" s="171" t="s">
        <v>32</v>
      </c>
      <c r="L65" s="195" t="s">
        <v>32</v>
      </c>
      <c r="M65" s="193" t="s">
        <v>32</v>
      </c>
      <c r="N65" s="191">
        <f>N68+N67</f>
        <v>5472.9</v>
      </c>
      <c r="O65" s="191">
        <f>O68+O67</f>
        <v>1481.7</v>
      </c>
      <c r="P65" s="216">
        <f>P68+P67</f>
        <v>1481.7</v>
      </c>
    </row>
    <row r="66" spans="1:16" ht="16.5" customHeight="1">
      <c r="A66" s="161" t="s">
        <v>33</v>
      </c>
      <c r="B66" s="261"/>
      <c r="C66" s="252"/>
      <c r="D66" s="256"/>
      <c r="E66" s="256"/>
      <c r="F66" s="252"/>
      <c r="G66" s="256"/>
      <c r="H66" s="256"/>
      <c r="I66" s="256"/>
      <c r="J66" s="256"/>
      <c r="K66" s="256"/>
      <c r="L66" s="189"/>
      <c r="M66" s="190"/>
      <c r="N66" s="191"/>
      <c r="O66" s="176"/>
      <c r="P66" s="177"/>
    </row>
    <row r="67" spans="1:16" ht="236.25" customHeight="1">
      <c r="A67" s="161" t="s">
        <v>146</v>
      </c>
      <c r="B67" s="248" t="s">
        <v>147</v>
      </c>
      <c r="C67" s="135" t="s">
        <v>202</v>
      </c>
      <c r="D67" s="275" t="s">
        <v>209</v>
      </c>
      <c r="E67" s="121" t="s">
        <v>294</v>
      </c>
      <c r="F67" s="122" t="s">
        <v>341</v>
      </c>
      <c r="G67" s="271" t="s">
        <v>213</v>
      </c>
      <c r="H67" s="226" t="s">
        <v>342</v>
      </c>
      <c r="I67" s="226" t="s">
        <v>309</v>
      </c>
      <c r="J67" s="226"/>
      <c r="K67" s="226" t="s">
        <v>310</v>
      </c>
      <c r="L67" s="189" t="s">
        <v>190</v>
      </c>
      <c r="M67" s="190" t="s">
        <v>169</v>
      </c>
      <c r="N67" s="191">
        <v>1441.7</v>
      </c>
      <c r="O67" s="191">
        <v>1441.7</v>
      </c>
      <c r="P67" s="192">
        <v>1441.7</v>
      </c>
    </row>
    <row r="68" spans="1:16" ht="119.25" customHeight="1">
      <c r="A68" s="161" t="s">
        <v>148</v>
      </c>
      <c r="B68" s="248" t="s">
        <v>149</v>
      </c>
      <c r="C68" s="262" t="s">
        <v>215</v>
      </c>
      <c r="D68" s="221" t="s">
        <v>384</v>
      </c>
      <c r="E68" s="121" t="s">
        <v>294</v>
      </c>
      <c r="F68" s="225" t="s">
        <v>323</v>
      </c>
      <c r="G68" s="226" t="s">
        <v>289</v>
      </c>
      <c r="H68" s="226" t="s">
        <v>319</v>
      </c>
      <c r="I68" s="226" t="s">
        <v>306</v>
      </c>
      <c r="J68" s="226" t="s">
        <v>210</v>
      </c>
      <c r="K68" s="226" t="s">
        <v>307</v>
      </c>
      <c r="L68" s="189" t="s">
        <v>190</v>
      </c>
      <c r="M68" s="190" t="s">
        <v>180</v>
      </c>
      <c r="N68" s="191">
        <f>3850.7+180.5</f>
        <v>4031.2</v>
      </c>
      <c r="O68" s="191">
        <v>40</v>
      </c>
      <c r="P68" s="192">
        <v>40</v>
      </c>
    </row>
    <row r="69" spans="1:16" ht="171" customHeight="1">
      <c r="A69" s="165" t="s">
        <v>47</v>
      </c>
      <c r="B69" s="258"/>
      <c r="C69" s="188" t="s">
        <v>32</v>
      </c>
      <c r="D69" s="170" t="s">
        <v>32</v>
      </c>
      <c r="E69" s="170" t="s">
        <v>32</v>
      </c>
      <c r="F69" s="188" t="s">
        <v>32</v>
      </c>
      <c r="G69" s="170" t="s">
        <v>32</v>
      </c>
      <c r="H69" s="170" t="s">
        <v>32</v>
      </c>
      <c r="I69" s="171" t="s">
        <v>32</v>
      </c>
      <c r="J69" s="171" t="s">
        <v>32</v>
      </c>
      <c r="K69" s="171" t="s">
        <v>32</v>
      </c>
      <c r="L69" s="195" t="s">
        <v>32</v>
      </c>
      <c r="M69" s="193" t="s">
        <v>32</v>
      </c>
      <c r="N69" s="194">
        <f>N70+N73</f>
        <v>32625.8</v>
      </c>
      <c r="O69" s="194">
        <f>O70+O73</f>
        <v>23221</v>
      </c>
      <c r="P69" s="194">
        <f>P70+P73</f>
        <v>26324.1</v>
      </c>
    </row>
    <row r="70" spans="1:16" ht="40.5" customHeight="1">
      <c r="A70" s="165" t="s">
        <v>49</v>
      </c>
      <c r="B70" s="258"/>
      <c r="C70" s="205" t="s">
        <v>32</v>
      </c>
      <c r="D70" s="204" t="s">
        <v>32</v>
      </c>
      <c r="E70" s="204" t="s">
        <v>32</v>
      </c>
      <c r="F70" s="205" t="s">
        <v>32</v>
      </c>
      <c r="G70" s="204" t="s">
        <v>32</v>
      </c>
      <c r="H70" s="204" t="s">
        <v>32</v>
      </c>
      <c r="I70" s="203" t="s">
        <v>32</v>
      </c>
      <c r="J70" s="203" t="s">
        <v>32</v>
      </c>
      <c r="K70" s="203" t="s">
        <v>32</v>
      </c>
      <c r="L70" s="203" t="s">
        <v>32</v>
      </c>
      <c r="M70" s="204" t="s">
        <v>32</v>
      </c>
      <c r="N70" s="206">
        <f>N72</f>
        <v>1.5</v>
      </c>
      <c r="O70" s="175">
        <f>O72</f>
        <v>1.6</v>
      </c>
      <c r="P70" s="178">
        <f>P72</f>
        <v>1.6</v>
      </c>
    </row>
    <row r="71" spans="1:16" ht="15" customHeight="1">
      <c r="A71" s="161" t="s">
        <v>33</v>
      </c>
      <c r="B71" s="259"/>
      <c r="C71" s="252"/>
      <c r="D71" s="256"/>
      <c r="E71" s="256"/>
      <c r="F71" s="252"/>
      <c r="G71" s="256"/>
      <c r="H71" s="256"/>
      <c r="I71" s="256"/>
      <c r="J71" s="256"/>
      <c r="K71" s="256"/>
      <c r="L71" s="189"/>
      <c r="M71" s="190"/>
      <c r="N71" s="196"/>
      <c r="O71" s="179"/>
      <c r="P71" s="180"/>
    </row>
    <row r="72" spans="1:16" ht="189" customHeight="1">
      <c r="A72" s="168" t="s">
        <v>150</v>
      </c>
      <c r="B72" s="253" t="s">
        <v>151</v>
      </c>
      <c r="C72" s="125" t="s">
        <v>232</v>
      </c>
      <c r="D72" s="274" t="s">
        <v>231</v>
      </c>
      <c r="E72" s="224" t="s">
        <v>259</v>
      </c>
      <c r="F72" s="136" t="s">
        <v>358</v>
      </c>
      <c r="G72" s="136" t="s">
        <v>362</v>
      </c>
      <c r="H72" s="136" t="s">
        <v>381</v>
      </c>
      <c r="I72" s="256"/>
      <c r="J72" s="256"/>
      <c r="K72" s="256"/>
      <c r="L72" s="189" t="s">
        <v>169</v>
      </c>
      <c r="M72" s="190" t="s">
        <v>177</v>
      </c>
      <c r="N72" s="197">
        <v>1.5</v>
      </c>
      <c r="O72" s="197">
        <v>1.6</v>
      </c>
      <c r="P72" s="215">
        <v>1.6</v>
      </c>
    </row>
    <row r="73" spans="1:16" ht="49.5" customHeight="1">
      <c r="A73" s="167" t="s">
        <v>50</v>
      </c>
      <c r="B73" s="263"/>
      <c r="C73" s="202" t="s">
        <v>32</v>
      </c>
      <c r="D73" s="170" t="s">
        <v>32</v>
      </c>
      <c r="E73" s="170" t="s">
        <v>32</v>
      </c>
      <c r="F73" s="188" t="s">
        <v>32</v>
      </c>
      <c r="G73" s="170" t="s">
        <v>32</v>
      </c>
      <c r="H73" s="170" t="s">
        <v>32</v>
      </c>
      <c r="I73" s="171" t="s">
        <v>32</v>
      </c>
      <c r="J73" s="171" t="s">
        <v>32</v>
      </c>
      <c r="K73" s="171" t="s">
        <v>32</v>
      </c>
      <c r="L73" s="203" t="s">
        <v>32</v>
      </c>
      <c r="M73" s="204" t="s">
        <v>32</v>
      </c>
      <c r="N73" s="207">
        <f>SUM(N75:N84)</f>
        <v>32624.3</v>
      </c>
      <c r="O73" s="207">
        <f>SUM(O75:O84)</f>
        <v>23219.4</v>
      </c>
      <c r="P73" s="207">
        <f>SUM(P75:P84)</f>
        <v>26322.5</v>
      </c>
    </row>
    <row r="74" spans="1:16" ht="18.75" customHeight="1">
      <c r="A74" s="160" t="s">
        <v>33</v>
      </c>
      <c r="B74" s="264"/>
      <c r="C74" s="265"/>
      <c r="D74" s="244"/>
      <c r="E74" s="244"/>
      <c r="F74" s="265"/>
      <c r="G74" s="244"/>
      <c r="H74" s="244"/>
      <c r="I74" s="244"/>
      <c r="J74" s="244"/>
      <c r="K74" s="244"/>
      <c r="L74" s="198"/>
      <c r="M74" s="198"/>
      <c r="N74" s="199"/>
      <c r="O74" s="181"/>
      <c r="P74" s="182"/>
    </row>
    <row r="75" spans="1:16" ht="333" customHeight="1">
      <c r="A75" s="381" t="s">
        <v>152</v>
      </c>
      <c r="B75" s="375" t="s">
        <v>153</v>
      </c>
      <c r="C75" s="222" t="s">
        <v>211</v>
      </c>
      <c r="D75" s="269" t="s">
        <v>359</v>
      </c>
      <c r="E75" s="118" t="s">
        <v>217</v>
      </c>
      <c r="F75" s="227" t="s">
        <v>346</v>
      </c>
      <c r="G75" s="227" t="s">
        <v>364</v>
      </c>
      <c r="H75" s="227" t="s">
        <v>363</v>
      </c>
      <c r="I75" s="244"/>
      <c r="J75" s="244"/>
      <c r="K75" s="244"/>
      <c r="L75" s="198" t="s">
        <v>169</v>
      </c>
      <c r="M75" s="198" t="s">
        <v>175</v>
      </c>
      <c r="N75" s="199">
        <v>62.1</v>
      </c>
      <c r="O75" s="199">
        <v>62.1</v>
      </c>
      <c r="P75" s="199">
        <v>62.1</v>
      </c>
    </row>
    <row r="76" spans="1:16" ht="191.25" customHeight="1">
      <c r="A76" s="382"/>
      <c r="B76" s="383"/>
      <c r="C76" s="122" t="s">
        <v>212</v>
      </c>
      <c r="D76" s="122" t="s">
        <v>360</v>
      </c>
      <c r="E76" s="122" t="s">
        <v>217</v>
      </c>
      <c r="F76" s="122" t="s">
        <v>347</v>
      </c>
      <c r="G76" s="122" t="s">
        <v>379</v>
      </c>
      <c r="H76" s="122" t="s">
        <v>365</v>
      </c>
      <c r="I76" s="244"/>
      <c r="J76" s="244"/>
      <c r="K76" s="244"/>
      <c r="L76" s="198" t="s">
        <v>169</v>
      </c>
      <c r="M76" s="198" t="s">
        <v>175</v>
      </c>
      <c r="N76" s="199">
        <v>34.1</v>
      </c>
      <c r="O76" s="199">
        <v>34.1</v>
      </c>
      <c r="P76" s="199">
        <v>34.1</v>
      </c>
    </row>
    <row r="77" spans="1:16" ht="291.75" customHeight="1">
      <c r="A77" s="373" t="s">
        <v>154</v>
      </c>
      <c r="B77" s="375" t="s">
        <v>155</v>
      </c>
      <c r="C77" s="222" t="s">
        <v>211</v>
      </c>
      <c r="D77" s="269" t="s">
        <v>359</v>
      </c>
      <c r="E77" s="118" t="s">
        <v>295</v>
      </c>
      <c r="F77" s="227" t="s">
        <v>348</v>
      </c>
      <c r="G77" s="227" t="s">
        <v>380</v>
      </c>
      <c r="H77" s="227" t="s">
        <v>363</v>
      </c>
      <c r="I77" s="244"/>
      <c r="J77" s="244"/>
      <c r="K77" s="244"/>
      <c r="L77" s="198" t="s">
        <v>169</v>
      </c>
      <c r="M77" s="198" t="s">
        <v>175</v>
      </c>
      <c r="N77" s="199">
        <v>678.9</v>
      </c>
      <c r="O77" s="199">
        <v>678.9</v>
      </c>
      <c r="P77" s="199">
        <v>678.9</v>
      </c>
    </row>
    <row r="78" spans="1:16" ht="194.25" customHeight="1">
      <c r="A78" s="374"/>
      <c r="B78" s="376"/>
      <c r="C78" s="122" t="s">
        <v>212</v>
      </c>
      <c r="D78" s="122" t="s">
        <v>360</v>
      </c>
      <c r="E78" s="122" t="s">
        <v>298</v>
      </c>
      <c r="F78" s="122" t="s">
        <v>357</v>
      </c>
      <c r="G78" s="269" t="s">
        <v>379</v>
      </c>
      <c r="H78" s="122" t="s">
        <v>366</v>
      </c>
      <c r="I78" s="244"/>
      <c r="J78" s="244"/>
      <c r="K78" s="244"/>
      <c r="L78" s="198" t="s">
        <v>169</v>
      </c>
      <c r="M78" s="198" t="s">
        <v>175</v>
      </c>
      <c r="N78" s="199">
        <v>1653.9</v>
      </c>
      <c r="O78" s="199">
        <v>1653.9</v>
      </c>
      <c r="P78" s="199">
        <v>1653.9</v>
      </c>
    </row>
    <row r="79" spans="1:16" ht="276" customHeight="1">
      <c r="A79" s="161" t="s">
        <v>156</v>
      </c>
      <c r="B79" s="248" t="s">
        <v>157</v>
      </c>
      <c r="C79" s="120" t="s">
        <v>214</v>
      </c>
      <c r="D79" s="137" t="s">
        <v>233</v>
      </c>
      <c r="E79" s="121" t="s">
        <v>296</v>
      </c>
      <c r="F79" s="122" t="s">
        <v>356</v>
      </c>
      <c r="G79" s="122" t="s">
        <v>378</v>
      </c>
      <c r="H79" s="122" t="s">
        <v>367</v>
      </c>
      <c r="I79" s="244"/>
      <c r="J79" s="244"/>
      <c r="K79" s="244"/>
      <c r="L79" s="198" t="s">
        <v>190</v>
      </c>
      <c r="M79" s="198" t="s">
        <v>175</v>
      </c>
      <c r="N79" s="199">
        <f>66.6+13326.3</f>
        <v>13392.9</v>
      </c>
      <c r="O79" s="199">
        <f>19.6+3967.7</f>
        <v>3987.2999999999997</v>
      </c>
      <c r="P79" s="214">
        <f>35.3+7055.1</f>
        <v>7090.400000000001</v>
      </c>
    </row>
    <row r="80" spans="1:16" ht="409.5" customHeight="1">
      <c r="A80" s="161" t="s">
        <v>219</v>
      </c>
      <c r="B80" s="253" t="s">
        <v>158</v>
      </c>
      <c r="C80" s="120" t="s">
        <v>234</v>
      </c>
      <c r="D80" s="137" t="s">
        <v>233</v>
      </c>
      <c r="E80" s="121" t="s">
        <v>297</v>
      </c>
      <c r="F80" s="122" t="s">
        <v>355</v>
      </c>
      <c r="G80" s="122" t="s">
        <v>377</v>
      </c>
      <c r="H80" s="122" t="s">
        <v>343</v>
      </c>
      <c r="I80" s="244"/>
      <c r="J80" s="244"/>
      <c r="K80" s="244"/>
      <c r="L80" s="198" t="s">
        <v>198</v>
      </c>
      <c r="M80" s="198" t="s">
        <v>199</v>
      </c>
      <c r="N80" s="199">
        <v>5342.1</v>
      </c>
      <c r="O80" s="199">
        <v>5342.1</v>
      </c>
      <c r="P80" s="213">
        <v>5342.1</v>
      </c>
    </row>
    <row r="81" spans="1:16" ht="409.5" customHeight="1">
      <c r="A81" s="161" t="s">
        <v>220</v>
      </c>
      <c r="B81" s="251" t="s">
        <v>159</v>
      </c>
      <c r="C81" s="120" t="s">
        <v>234</v>
      </c>
      <c r="D81" s="137" t="s">
        <v>235</v>
      </c>
      <c r="E81" s="122" t="s">
        <v>297</v>
      </c>
      <c r="F81" s="129" t="s">
        <v>354</v>
      </c>
      <c r="G81" s="129" t="s">
        <v>376</v>
      </c>
      <c r="H81" s="129" t="s">
        <v>367</v>
      </c>
      <c r="I81" s="244"/>
      <c r="J81" s="244"/>
      <c r="K81" s="244"/>
      <c r="L81" s="198" t="s">
        <v>190</v>
      </c>
      <c r="M81" s="198" t="s">
        <v>175</v>
      </c>
      <c r="N81" s="199">
        <v>11093</v>
      </c>
      <c r="O81" s="199">
        <v>11093</v>
      </c>
      <c r="P81" s="214">
        <v>11093</v>
      </c>
    </row>
    <row r="82" spans="1:16" ht="247.5" customHeight="1">
      <c r="A82" s="161" t="s">
        <v>160</v>
      </c>
      <c r="B82" s="248" t="s">
        <v>161</v>
      </c>
      <c r="C82" s="223" t="s">
        <v>216</v>
      </c>
      <c r="D82" s="227" t="s">
        <v>383</v>
      </c>
      <c r="E82" s="129" t="s">
        <v>217</v>
      </c>
      <c r="F82" s="227" t="s">
        <v>353</v>
      </c>
      <c r="G82" s="227" t="s">
        <v>382</v>
      </c>
      <c r="H82" s="227" t="s">
        <v>368</v>
      </c>
      <c r="I82" s="244"/>
      <c r="J82" s="244"/>
      <c r="K82" s="244"/>
      <c r="L82" s="198" t="s">
        <v>169</v>
      </c>
      <c r="M82" s="198" t="s">
        <v>170</v>
      </c>
      <c r="N82" s="199">
        <v>3.8</v>
      </c>
      <c r="O82" s="199">
        <v>3.8</v>
      </c>
      <c r="P82" s="199">
        <v>3.8</v>
      </c>
    </row>
    <row r="83" spans="1:16" ht="353.25" customHeight="1">
      <c r="A83" s="168" t="s">
        <v>166</v>
      </c>
      <c r="B83" s="257" t="s">
        <v>167</v>
      </c>
      <c r="C83" s="223" t="s">
        <v>216</v>
      </c>
      <c r="D83" s="129" t="s">
        <v>236</v>
      </c>
      <c r="E83" s="129" t="s">
        <v>217</v>
      </c>
      <c r="F83" s="218" t="s">
        <v>350</v>
      </c>
      <c r="G83" s="228" t="s">
        <v>375</v>
      </c>
      <c r="H83" s="228" t="s">
        <v>369</v>
      </c>
      <c r="I83" s="244"/>
      <c r="J83" s="244"/>
      <c r="K83" s="244"/>
      <c r="L83" s="198" t="s">
        <v>175</v>
      </c>
      <c r="M83" s="198" t="s">
        <v>177</v>
      </c>
      <c r="N83" s="200">
        <v>185</v>
      </c>
      <c r="O83" s="200">
        <v>185</v>
      </c>
      <c r="P83" s="213">
        <v>185</v>
      </c>
    </row>
    <row r="84" spans="1:16" ht="258" customHeight="1">
      <c r="A84" s="162" t="s">
        <v>221</v>
      </c>
      <c r="B84" s="257" t="s">
        <v>168</v>
      </c>
      <c r="C84" s="223" t="s">
        <v>216</v>
      </c>
      <c r="D84" s="129" t="s">
        <v>237</v>
      </c>
      <c r="E84" s="129" t="s">
        <v>217</v>
      </c>
      <c r="F84" s="246" t="s">
        <v>351</v>
      </c>
      <c r="G84" s="270" t="s">
        <v>374</v>
      </c>
      <c r="H84" s="245" t="s">
        <v>370</v>
      </c>
      <c r="I84" s="244"/>
      <c r="J84" s="244"/>
      <c r="K84" s="244"/>
      <c r="L84" s="198" t="s">
        <v>169</v>
      </c>
      <c r="M84" s="198" t="s">
        <v>170</v>
      </c>
      <c r="N84" s="199">
        <v>178.5</v>
      </c>
      <c r="O84" s="199">
        <v>179.2</v>
      </c>
      <c r="P84" s="213">
        <v>179.2</v>
      </c>
    </row>
    <row r="85" spans="1:16" ht="103.5" customHeight="1">
      <c r="A85" s="163" t="s">
        <v>51</v>
      </c>
      <c r="B85" s="266"/>
      <c r="C85" s="209" t="s">
        <v>32</v>
      </c>
      <c r="D85" s="173" t="s">
        <v>32</v>
      </c>
      <c r="E85" s="173" t="s">
        <v>32</v>
      </c>
      <c r="F85" s="209" t="s">
        <v>32</v>
      </c>
      <c r="G85" s="173" t="s">
        <v>32</v>
      </c>
      <c r="H85" s="173" t="s">
        <v>32</v>
      </c>
      <c r="I85" s="172" t="s">
        <v>32</v>
      </c>
      <c r="J85" s="172" t="s">
        <v>32</v>
      </c>
      <c r="K85" s="172" t="s">
        <v>32</v>
      </c>
      <c r="L85" s="210" t="s">
        <v>32</v>
      </c>
      <c r="M85" s="211" t="s">
        <v>32</v>
      </c>
      <c r="N85" s="208">
        <f>N87+N88</f>
        <v>161726</v>
      </c>
      <c r="O85" s="183">
        <f>O87+O88</f>
        <v>165936.6</v>
      </c>
      <c r="P85" s="183">
        <f>P87+P88</f>
        <v>166476.6</v>
      </c>
    </row>
    <row r="86" spans="1:16" ht="17.25" customHeight="1">
      <c r="A86" s="161" t="s">
        <v>33</v>
      </c>
      <c r="B86" s="267"/>
      <c r="C86" s="188"/>
      <c r="D86" s="170"/>
      <c r="E86" s="170"/>
      <c r="F86" s="188"/>
      <c r="G86" s="170"/>
      <c r="H86" s="170"/>
      <c r="I86" s="170"/>
      <c r="J86" s="170"/>
      <c r="K86" s="170"/>
      <c r="L86" s="195"/>
      <c r="M86" s="193"/>
      <c r="N86" s="194"/>
      <c r="O86" s="175"/>
      <c r="P86" s="184"/>
    </row>
    <row r="87" spans="1:16" ht="409.5" customHeight="1">
      <c r="A87" s="161" t="s">
        <v>162</v>
      </c>
      <c r="B87" s="248" t="s">
        <v>163</v>
      </c>
      <c r="C87" s="122" t="s">
        <v>212</v>
      </c>
      <c r="D87" s="122" t="s">
        <v>218</v>
      </c>
      <c r="E87" s="129" t="s">
        <v>217</v>
      </c>
      <c r="F87" s="122" t="s">
        <v>352</v>
      </c>
      <c r="G87" s="122" t="s">
        <v>373</v>
      </c>
      <c r="H87" s="122" t="s">
        <v>371</v>
      </c>
      <c r="I87" s="256"/>
      <c r="J87" s="256"/>
      <c r="K87" s="256"/>
      <c r="L87" s="189" t="s">
        <v>184</v>
      </c>
      <c r="M87" s="190" t="s">
        <v>185</v>
      </c>
      <c r="N87" s="191">
        <v>96286</v>
      </c>
      <c r="O87" s="191">
        <v>96827</v>
      </c>
      <c r="P87" s="192">
        <v>97367</v>
      </c>
    </row>
    <row r="88" spans="1:16" ht="397.5" customHeight="1">
      <c r="A88" s="161" t="s">
        <v>164</v>
      </c>
      <c r="B88" s="248" t="s">
        <v>165</v>
      </c>
      <c r="C88" s="122" t="s">
        <v>212</v>
      </c>
      <c r="D88" s="122" t="s">
        <v>218</v>
      </c>
      <c r="E88" s="129" t="s">
        <v>217</v>
      </c>
      <c r="F88" s="122" t="s">
        <v>349</v>
      </c>
      <c r="G88" s="122" t="s">
        <v>372</v>
      </c>
      <c r="H88" s="122" t="s">
        <v>371</v>
      </c>
      <c r="I88" s="256"/>
      <c r="J88" s="256"/>
      <c r="K88" s="256"/>
      <c r="L88" s="189" t="s">
        <v>184</v>
      </c>
      <c r="M88" s="190" t="s">
        <v>169</v>
      </c>
      <c r="N88" s="191">
        <v>65440</v>
      </c>
      <c r="O88" s="191">
        <v>69109.6</v>
      </c>
      <c r="P88" s="192">
        <v>69109.6</v>
      </c>
    </row>
    <row r="89" spans="1:16" ht="130.5" customHeight="1">
      <c r="A89" s="169" t="s">
        <v>72</v>
      </c>
      <c r="B89" s="268"/>
      <c r="C89" s="134" t="s">
        <v>299</v>
      </c>
      <c r="D89" s="229" t="s">
        <v>361</v>
      </c>
      <c r="E89" s="230" t="s">
        <v>300</v>
      </c>
      <c r="F89" s="252"/>
      <c r="G89" s="256"/>
      <c r="H89" s="256"/>
      <c r="I89" s="220" t="s">
        <v>301</v>
      </c>
      <c r="J89" s="221" t="s">
        <v>303</v>
      </c>
      <c r="K89" s="221" t="s">
        <v>302</v>
      </c>
      <c r="L89" s="189" t="s">
        <v>169</v>
      </c>
      <c r="M89" s="190" t="s">
        <v>170</v>
      </c>
      <c r="N89" s="195" t="s">
        <v>32</v>
      </c>
      <c r="O89" s="191">
        <v>8073.7</v>
      </c>
      <c r="P89" s="212">
        <v>15786.9</v>
      </c>
    </row>
    <row r="90" spans="1:16" ht="40.5" customHeight="1">
      <c r="A90" s="241" t="s">
        <v>71</v>
      </c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86"/>
      <c r="M90" s="186"/>
      <c r="N90" s="185">
        <f>N20</f>
        <v>735602.0000000001</v>
      </c>
      <c r="O90" s="185">
        <f>O89+O20</f>
        <v>632110.7999999998</v>
      </c>
      <c r="P90" s="185">
        <f>P89+P20</f>
        <v>636593.4000000001</v>
      </c>
    </row>
    <row r="91" spans="1:16" ht="28.5" customHeight="1">
      <c r="A91" s="231"/>
      <c r="B91" s="232"/>
      <c r="C91" s="233"/>
      <c r="D91" s="233"/>
      <c r="E91" s="234"/>
      <c r="F91" s="235"/>
      <c r="G91" s="392"/>
      <c r="H91" s="393"/>
      <c r="I91" s="393"/>
      <c r="J91" s="393"/>
      <c r="K91" s="393"/>
      <c r="L91" s="393"/>
      <c r="M91" s="393"/>
      <c r="N91" s="10"/>
      <c r="O91" s="10"/>
      <c r="P91" s="10"/>
    </row>
    <row r="92" spans="1:16" ht="11.25" customHeight="1">
      <c r="A92" s="231"/>
      <c r="B92" s="232"/>
      <c r="C92" s="236"/>
      <c r="D92" s="236"/>
      <c r="E92" s="236"/>
      <c r="F92" s="235"/>
      <c r="G92" s="386"/>
      <c r="H92" s="387"/>
      <c r="I92" s="387"/>
      <c r="J92" s="387"/>
      <c r="K92" s="387"/>
      <c r="L92" s="387"/>
      <c r="M92" s="387"/>
      <c r="N92" s="10"/>
      <c r="O92" s="10"/>
      <c r="P92" s="10"/>
    </row>
    <row r="93" spans="1:16" ht="11.25" customHeight="1">
      <c r="A93" s="231"/>
      <c r="B93" s="232"/>
      <c r="C93" s="235"/>
      <c r="D93" s="235"/>
      <c r="E93" s="235"/>
      <c r="F93" s="235"/>
      <c r="G93" s="235"/>
      <c r="H93" s="235"/>
      <c r="I93" s="235"/>
      <c r="J93" s="235"/>
      <c r="K93" s="235"/>
      <c r="L93" s="232"/>
      <c r="M93" s="237"/>
      <c r="N93" s="10"/>
      <c r="O93" s="10"/>
      <c r="P93" s="10"/>
    </row>
    <row r="94" spans="1:16" ht="20.25" customHeight="1">
      <c r="A94" s="315"/>
      <c r="B94" s="316"/>
      <c r="C94" s="235"/>
      <c r="D94" s="233"/>
      <c r="E94" s="233"/>
      <c r="F94" s="235"/>
      <c r="G94" s="233"/>
      <c r="H94" s="233"/>
      <c r="I94" s="233"/>
      <c r="J94" s="233"/>
      <c r="K94" s="233"/>
      <c r="L94" s="238"/>
      <c r="M94" s="237"/>
      <c r="N94" s="10"/>
      <c r="O94" s="10"/>
      <c r="P94" s="10"/>
    </row>
    <row r="95" spans="1:16" ht="12.75" customHeight="1">
      <c r="A95" s="277"/>
      <c r="B95" s="278"/>
      <c r="C95" s="235"/>
      <c r="D95" s="236"/>
      <c r="E95" s="239"/>
      <c r="F95" s="240"/>
      <c r="G95" s="386"/>
      <c r="H95" s="387"/>
      <c r="I95" s="387"/>
      <c r="J95" s="387"/>
      <c r="K95" s="387"/>
      <c r="L95" s="387"/>
      <c r="M95" s="237"/>
      <c r="N95" s="3"/>
      <c r="O95" s="3"/>
      <c r="P95" s="3"/>
    </row>
    <row r="96" spans="1:16" ht="10.5" customHeight="1">
      <c r="A96" s="231"/>
      <c r="B96" s="232"/>
      <c r="C96" s="235"/>
      <c r="D96" s="235"/>
      <c r="E96" s="235"/>
      <c r="F96" s="235"/>
      <c r="G96" s="235"/>
      <c r="H96" s="235"/>
      <c r="I96" s="235"/>
      <c r="J96" s="235"/>
      <c r="K96" s="235"/>
      <c r="L96" s="232"/>
      <c r="M96" s="237"/>
      <c r="N96" s="10"/>
      <c r="O96" s="10"/>
      <c r="P96" s="10"/>
    </row>
    <row r="97" spans="1:16" ht="10.5" customHeight="1">
      <c r="A97" s="231"/>
      <c r="B97" s="232"/>
      <c r="C97" s="235"/>
      <c r="D97" s="235"/>
      <c r="E97" s="235"/>
      <c r="F97" s="235"/>
      <c r="G97" s="235"/>
      <c r="H97" s="235"/>
      <c r="I97" s="235"/>
      <c r="J97" s="235"/>
      <c r="K97" s="235"/>
      <c r="L97" s="232"/>
      <c r="M97" s="237"/>
      <c r="N97" s="8"/>
      <c r="O97" s="8"/>
      <c r="P97" s="30"/>
    </row>
    <row r="98" spans="1:16" ht="10.5" customHeight="1">
      <c r="A98" s="5"/>
      <c r="B98" s="25"/>
      <c r="C98" s="8"/>
      <c r="D98" s="8"/>
      <c r="E98" s="8"/>
      <c r="F98" s="8"/>
      <c r="G98" s="8"/>
      <c r="H98" s="8"/>
      <c r="I98" s="8"/>
      <c r="J98" s="8"/>
      <c r="K98" s="8"/>
      <c r="L98" s="25"/>
      <c r="M98" s="10"/>
      <c r="N98" s="8"/>
      <c r="O98" s="8"/>
      <c r="P98" s="30"/>
    </row>
  </sheetData>
  <sheetProtection/>
  <mergeCells count="29">
    <mergeCell ref="A95:B95"/>
    <mergeCell ref="G95:L95"/>
    <mergeCell ref="L14:L18"/>
    <mergeCell ref="A11:A18"/>
    <mergeCell ref="G91:M91"/>
    <mergeCell ref="G92:M92"/>
    <mergeCell ref="A94:B94"/>
    <mergeCell ref="A77:A78"/>
    <mergeCell ref="B77:B78"/>
    <mergeCell ref="C12:K12"/>
    <mergeCell ref="A75:A76"/>
    <mergeCell ref="B75:B76"/>
    <mergeCell ref="M14:M18"/>
    <mergeCell ref="L11:M13"/>
    <mergeCell ref="N3:R3"/>
    <mergeCell ref="N2:R2"/>
    <mergeCell ref="N11:P12"/>
    <mergeCell ref="P15:P16"/>
    <mergeCell ref="O13:P13"/>
    <mergeCell ref="G8:M8"/>
    <mergeCell ref="C13:E13"/>
    <mergeCell ref="F13:H13"/>
    <mergeCell ref="I13:K13"/>
    <mergeCell ref="N1:R1"/>
    <mergeCell ref="O15:O16"/>
    <mergeCell ref="A5:O5"/>
    <mergeCell ref="A6:O6"/>
    <mergeCell ref="A9:H9"/>
    <mergeCell ref="C11:K11"/>
  </mergeCells>
  <printOptions/>
  <pageMargins left="0.3937007874015748" right="0.1968503937007874" top="0.31496062992125984" bottom="0.2362204724409449" header="0.15748031496062992" footer="0.15748031496062992"/>
  <pageSetup fitToHeight="0" fitToWidth="1" horizontalDpi="600" verticalDpi="600" orientation="portrait" paperSize="9" scale="45" r:id="rId1"/>
  <headerFooter>
    <oddHeader>&amp;C &amp;P</oddHeader>
    <evenHeader>&amp;C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Olesya Alexandrovna</dc:creator>
  <cp:keywords/>
  <dc:description/>
  <cp:lastModifiedBy>Alexandr Viktorovich</cp:lastModifiedBy>
  <cp:lastPrinted>2020-04-02T06:21:22Z</cp:lastPrinted>
  <dcterms:created xsi:type="dcterms:W3CDTF">2017-04-21T11:45:51Z</dcterms:created>
  <dcterms:modified xsi:type="dcterms:W3CDTF">2020-04-03T10:55:40Z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C:\Users\demina_oa\AppData\Local\Кейсистемс\Свод-СМАРТ\ReportManager\sv_rro_2016_тип информации=уточнённый_win_11.xlsx</vt:lpwstr>
  </property>
</Properties>
</file>