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Лист3" sheetId="3" r:id="rId2"/>
  </sheets>
  <definedNames>
    <definedName name="OLE_LINK1" localSheetId="1">Лист3!$A$4</definedName>
  </definedNames>
  <calcPr calcId="125725"/>
</workbook>
</file>

<file path=xl/calcChain.xml><?xml version="1.0" encoding="utf-8"?>
<calcChain xmlns="http://schemas.openxmlformats.org/spreadsheetml/2006/main">
  <c r="I10" i="3"/>
  <c r="Q31"/>
  <c r="I41"/>
  <c r="I36"/>
  <c r="I32"/>
  <c r="Q32" s="1"/>
  <c r="I28"/>
  <c r="I26"/>
  <c r="I27"/>
  <c r="I22"/>
  <c r="Q22" s="1"/>
  <c r="I18"/>
  <c r="I19"/>
  <c r="I17"/>
  <c r="I11"/>
  <c r="I34"/>
  <c r="Q34" s="1"/>
  <c r="J8"/>
  <c r="J11"/>
  <c r="J10"/>
  <c r="J9"/>
  <c r="J26"/>
  <c r="J38"/>
  <c r="J36" s="1"/>
  <c r="J28"/>
  <c r="J29"/>
  <c r="Q29" s="1"/>
  <c r="J41"/>
  <c r="Q41" s="1"/>
  <c r="J22"/>
  <c r="J12"/>
  <c r="J17"/>
  <c r="J18"/>
  <c r="J19"/>
  <c r="Q19" s="1"/>
  <c r="Q52"/>
  <c r="Q53"/>
  <c r="Q54"/>
  <c r="Q51"/>
  <c r="Q50"/>
  <c r="Q49"/>
  <c r="Q48"/>
  <c r="Q46"/>
  <c r="Q47"/>
  <c r="Q42"/>
  <c r="Q43"/>
  <c r="Q44"/>
  <c r="Q45"/>
  <c r="Q40"/>
  <c r="Q39"/>
  <c r="Q37"/>
  <c r="Q35"/>
  <c r="Q33"/>
  <c r="Q30"/>
  <c r="Q28"/>
  <c r="Q23"/>
  <c r="Q24"/>
  <c r="Q25"/>
  <c r="Q21"/>
  <c r="Q20"/>
  <c r="Q57"/>
  <c r="Q58" i="1"/>
  <c r="Q26"/>
  <c r="Q24"/>
  <c r="Q25"/>
  <c r="Q23"/>
  <c r="Q6"/>
  <c r="Q7"/>
  <c r="Q8"/>
  <c r="I5"/>
  <c r="Q5" s="1"/>
  <c r="Q36" i="3" l="1"/>
  <c r="Q26"/>
  <c r="I12"/>
  <c r="Q12" s="1"/>
  <c r="Q18"/>
  <c r="I9"/>
  <c r="Q9" s="1"/>
  <c r="Q17"/>
  <c r="Q11"/>
  <c r="Q10"/>
  <c r="J27"/>
  <c r="Q27" s="1"/>
  <c r="Q38"/>
  <c r="I8" l="1"/>
  <c r="Q8" s="1"/>
</calcChain>
</file>

<file path=xl/sharedStrings.xml><?xml version="1.0" encoding="utf-8"?>
<sst xmlns="http://schemas.openxmlformats.org/spreadsheetml/2006/main" count="221" uniqueCount="47">
  <si>
    <t>Статус</t>
  </si>
  <si>
    <t>Наименование  муниципальной Программы, мероприятия</t>
  </si>
  <si>
    <t>Источник финансирования</t>
  </si>
  <si>
    <t>Объемы бюджетных ассигнований (тыс. рублей)</t>
  </si>
  <si>
    <t>год</t>
  </si>
  <si>
    <t xml:space="preserve"> год</t>
  </si>
  <si>
    <t>Итого</t>
  </si>
  <si>
    <t>Муниципальная Программа</t>
  </si>
  <si>
    <t>Формирование современной городской среды города Слободского на 2018-2024 годы</t>
  </si>
  <si>
    <t>Всего</t>
  </si>
  <si>
    <t>Областной бюджет</t>
  </si>
  <si>
    <t>Бюджет города</t>
  </si>
  <si>
    <t xml:space="preserve">Безвозмездные поступления  </t>
  </si>
  <si>
    <t>Мероприятия муниципальной Программы </t>
  </si>
  <si>
    <r>
      <t>1. Благоустройство дворовых территорий многоквартирных домов,</t>
    </r>
    <r>
      <rPr>
        <sz val="10"/>
        <color rgb="FF000000"/>
        <rFont val="Times New Roman"/>
        <family val="1"/>
        <charset val="204"/>
      </rPr>
      <t xml:space="preserve"> из него</t>
    </r>
    <r>
      <rPr>
        <sz val="10"/>
        <color rgb="FF000000"/>
        <rFont val="Arial"/>
        <family val="2"/>
        <charset val="204"/>
      </rPr>
      <t> </t>
    </r>
  </si>
  <si>
    <t>1.1. Составление и проверка достоверности проектно-сметной документации</t>
  </si>
  <si>
    <t>1.2. Осуществление строительного контроля (надзора)</t>
  </si>
  <si>
    <t>1.3.Выполнение  работ по благоустройству дворовых территорий</t>
  </si>
  <si>
    <t xml:space="preserve">ВСЕГО </t>
  </si>
  <si>
    <t> 0</t>
  </si>
  <si>
    <r>
      <t xml:space="preserve">2. Благоустройство общественных территорий города, </t>
    </r>
    <r>
      <rPr>
        <sz val="10"/>
        <color rgb="FF000000"/>
        <rFont val="Times New Roman"/>
        <family val="1"/>
        <charset val="204"/>
      </rPr>
      <t>из него</t>
    </r>
  </si>
  <si>
    <t>2.1. Составление и проверка достоверности проектно-сметной документации</t>
  </si>
  <si>
    <t> 5,0</t>
  </si>
  <si>
    <t>2.2. Осуществление строительного контроля (надзора)</t>
  </si>
  <si>
    <t>2.3. Участие в VIII Всероссийском конкурсе лучших проектов создания комфортной городской среды (разработка дизайн-проекта, проектно-сметной документации для участия в конкурсе)</t>
  </si>
  <si>
    <t>2.4. Реализация проекта-победителя VIII Всероссийского конкурса лучших проектов создания комфортной городской среды «Благоустройство Городского парка в г. Слободском»</t>
  </si>
  <si>
    <t>ВСЕГО</t>
  </si>
  <si>
    <t>Федеральный бюджет</t>
  </si>
  <si>
    <t>2.5.Выполнение  работ по благоустройству общественных территорий</t>
  </si>
  <si>
    <t>3. Обустройство мест массового отдыха населения (городских парков):</t>
  </si>
  <si>
    <r>
      <t>- Детский парк имени А.С. Пушкина</t>
    </r>
    <r>
      <rPr>
        <sz val="10"/>
        <color rgb="FF000000"/>
        <rFont val="Arial"/>
        <family val="2"/>
        <charset val="204"/>
      </rPr>
      <t> </t>
    </r>
  </si>
  <si>
    <t>3.1. Составление и проверка достоверности проектно-сметной документации</t>
  </si>
  <si>
    <t>3.2. Осуществле-ние строительного контроля(надзора)</t>
  </si>
  <si>
    <t>3.3.Выполнение работ по благоустройству мест массового отдыха населения (городских парков)</t>
  </si>
  <si>
    <t>4. Организация общественного участия в реализации приоритетного проекта «Формирование комфортной городской среды»</t>
  </si>
  <si>
    <t>х</t>
  </si>
  <si>
    <t>Разработка документации по созданию дизайн-кода муниципального образования</t>
  </si>
  <si>
    <t>Справочно</t>
  </si>
  <si>
    <t>из финансирования Программы как отдельные мероприятия программы за счет городского бюджета</t>
  </si>
  <si>
    <t>Безвозмездные поступления</t>
  </si>
  <si>
    <t>1.3. Выполнение  работ по благоустройству дворовых территорий</t>
  </si>
  <si>
    <t>5. Разработка документации по созданию дизайн-кода муниципального образования</t>
  </si>
  <si>
    <t xml:space="preserve">Прогнозная (справочная) оценка ресурсного обеспечения реализации
 муниципальной Программы за счет всех источников финансирования
</t>
  </si>
  <si>
    <t>2018 год</t>
  </si>
  <si>
    <t>3. Обустройство мест массового отдыха населения (городских парков):
- Детский парк имени А.С. Пушкина </t>
  </si>
  <si>
    <r>
      <t xml:space="preserve">Приложение к постановлению администрации города Слободского
от                                        №
</t>
    </r>
    <r>
      <rPr>
        <sz val="12"/>
        <color theme="1"/>
        <rFont val="Times New Roman"/>
        <family val="1"/>
        <charset val="204"/>
      </rPr>
      <t xml:space="preserve">Приложение № 3 
к муниципальной Программе «Формирование современной городской 
среды города Слободского» на 2018-2030 годы, утвержденной постановлением администрации города Слободского
от 20.03.2018 № 521 
</t>
    </r>
  </si>
  <si>
    <t>3.2. Осуществление строительного контроля(надзора)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</si>
</sst>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5" fillId="0" borderId="18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opLeftCell="A55" workbookViewId="0">
      <selection activeCell="D58" sqref="D58:I58"/>
    </sheetView>
  </sheetViews>
  <sheetFormatPr defaultRowHeight="15"/>
  <cols>
    <col min="5" max="5" width="8.140625" customWidth="1"/>
  </cols>
  <sheetData>
    <row r="1" spans="1:17" ht="89.25" customHeight="1" thickBot="1">
      <c r="A1" s="45" t="s">
        <v>0</v>
      </c>
      <c r="B1" s="45" t="s">
        <v>1</v>
      </c>
      <c r="C1" s="45" t="s">
        <v>2</v>
      </c>
      <c r="D1" s="48" t="s">
        <v>3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>
      <c r="A2" s="46"/>
      <c r="B2" s="46"/>
      <c r="C2" s="46"/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>
        <v>2023</v>
      </c>
      <c r="J2" s="1">
        <v>2024</v>
      </c>
      <c r="K2" s="1">
        <v>2025</v>
      </c>
      <c r="L2" s="3">
        <v>2026</v>
      </c>
      <c r="M2" s="1">
        <v>2027</v>
      </c>
      <c r="N2" s="1">
        <v>2028</v>
      </c>
      <c r="O2" s="1">
        <v>2029</v>
      </c>
      <c r="P2" s="1">
        <v>2030</v>
      </c>
      <c r="Q2" s="45" t="s">
        <v>6</v>
      </c>
    </row>
    <row r="3" spans="1:17" ht="15.75" thickBot="1">
      <c r="A3" s="47"/>
      <c r="B3" s="47"/>
      <c r="C3" s="47"/>
      <c r="D3" s="2" t="s">
        <v>4</v>
      </c>
      <c r="E3" s="2" t="s">
        <v>4</v>
      </c>
      <c r="F3" s="2" t="s">
        <v>4</v>
      </c>
      <c r="G3" s="2" t="s">
        <v>5</v>
      </c>
      <c r="H3" s="2" t="s">
        <v>5</v>
      </c>
      <c r="I3" s="2" t="s">
        <v>4</v>
      </c>
      <c r="J3" s="2" t="s">
        <v>5</v>
      </c>
      <c r="K3" s="2" t="s">
        <v>4</v>
      </c>
      <c r="L3" s="4" t="s">
        <v>4</v>
      </c>
      <c r="M3" s="2" t="s">
        <v>4</v>
      </c>
      <c r="N3" s="2" t="s">
        <v>4</v>
      </c>
      <c r="O3" s="2" t="s">
        <v>4</v>
      </c>
      <c r="P3" s="2" t="s">
        <v>4</v>
      </c>
      <c r="Q3" s="47"/>
    </row>
    <row r="4" spans="1:17" ht="15.75" thickBot="1">
      <c r="A4" s="5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</row>
    <row r="5" spans="1:17" ht="36" customHeight="1" thickBot="1">
      <c r="A5" s="42" t="s">
        <v>7</v>
      </c>
      <c r="B5" s="42" t="s">
        <v>8</v>
      </c>
      <c r="C5" s="7" t="s">
        <v>9</v>
      </c>
      <c r="D5" s="7">
        <v>14084.4</v>
      </c>
      <c r="E5" s="7">
        <v>16056.6</v>
      </c>
      <c r="F5" s="7">
        <v>15580</v>
      </c>
      <c r="G5" s="7">
        <v>14504.9</v>
      </c>
      <c r="H5" s="7">
        <v>17447.2</v>
      </c>
      <c r="I5" s="7">
        <f>I6+I7+I8</f>
        <v>20597.8</v>
      </c>
      <c r="J5" s="7">
        <v>16680.7</v>
      </c>
      <c r="K5" s="7">
        <v>0</v>
      </c>
      <c r="L5" s="7"/>
      <c r="M5" s="7"/>
      <c r="N5" s="7"/>
      <c r="O5" s="7"/>
      <c r="P5" s="7"/>
      <c r="Q5" s="7">
        <f>D5+E5+F5+G5+H5+I5+J5</f>
        <v>114951.6</v>
      </c>
    </row>
    <row r="6" spans="1:17" ht="26.25" thickBot="1">
      <c r="A6" s="43"/>
      <c r="B6" s="43"/>
      <c r="C6" s="4" t="s">
        <v>10</v>
      </c>
      <c r="D6" s="4">
        <v>13508.9</v>
      </c>
      <c r="E6" s="4">
        <v>15340.6</v>
      </c>
      <c r="F6" s="4">
        <v>15106.2</v>
      </c>
      <c r="G6" s="4">
        <v>14190.2</v>
      </c>
      <c r="H6" s="4">
        <v>14751.2</v>
      </c>
      <c r="I6" s="4">
        <v>16604</v>
      </c>
      <c r="J6" s="4">
        <v>16513.8</v>
      </c>
      <c r="K6" s="4">
        <v>0</v>
      </c>
      <c r="L6" s="4"/>
      <c r="M6" s="4"/>
      <c r="N6" s="4"/>
      <c r="O6" s="4"/>
      <c r="P6" s="4"/>
      <c r="Q6" s="7">
        <f t="shared" ref="Q6:Q8" si="0">D6+E6+F6+G6+H6+I6+J6</f>
        <v>106014.9</v>
      </c>
    </row>
    <row r="7" spans="1:17" ht="26.25" thickBot="1">
      <c r="A7" s="43"/>
      <c r="B7" s="43"/>
      <c r="C7" s="4" t="s">
        <v>11</v>
      </c>
      <c r="D7" s="4">
        <v>445.2</v>
      </c>
      <c r="E7" s="4">
        <v>462.65600000000001</v>
      </c>
      <c r="F7" s="4">
        <v>416.7</v>
      </c>
      <c r="G7" s="4">
        <v>314.7</v>
      </c>
      <c r="H7" s="4">
        <v>2696</v>
      </c>
      <c r="I7" s="4">
        <v>3596</v>
      </c>
      <c r="J7" s="4">
        <v>166.9</v>
      </c>
      <c r="K7" s="4">
        <v>0</v>
      </c>
      <c r="L7" s="4"/>
      <c r="M7" s="4"/>
      <c r="N7" s="4"/>
      <c r="O7" s="4"/>
      <c r="P7" s="4"/>
      <c r="Q7" s="7">
        <f t="shared" si="0"/>
        <v>8098.1559999999999</v>
      </c>
    </row>
    <row r="8" spans="1:17" ht="51.75" thickBot="1">
      <c r="A8" s="44"/>
      <c r="B8" s="44"/>
      <c r="C8" s="4" t="s">
        <v>12</v>
      </c>
      <c r="D8" s="4">
        <v>130.30000000000001</v>
      </c>
      <c r="E8" s="4">
        <v>253.3</v>
      </c>
      <c r="F8" s="4">
        <v>57.1</v>
      </c>
      <c r="G8" s="4">
        <v>0</v>
      </c>
      <c r="H8" s="4">
        <v>0</v>
      </c>
      <c r="I8" s="4">
        <v>397.8</v>
      </c>
      <c r="J8" s="4">
        <v>0</v>
      </c>
      <c r="K8" s="4">
        <v>0</v>
      </c>
      <c r="L8" s="4"/>
      <c r="M8" s="4"/>
      <c r="N8" s="4"/>
      <c r="O8" s="4"/>
      <c r="P8" s="4"/>
      <c r="Q8" s="7">
        <f t="shared" si="0"/>
        <v>838.5</v>
      </c>
    </row>
    <row r="9" spans="1:17">
      <c r="A9" s="42" t="s">
        <v>13</v>
      </c>
      <c r="B9" s="51" t="s">
        <v>14</v>
      </c>
      <c r="C9" s="51" t="s">
        <v>9</v>
      </c>
      <c r="D9" s="51">
        <v>8504.16</v>
      </c>
      <c r="E9" s="51">
        <v>6132.7</v>
      </c>
      <c r="F9" s="51">
        <v>2043.3</v>
      </c>
      <c r="G9" s="51">
        <v>0</v>
      </c>
      <c r="H9" s="51">
        <v>0</v>
      </c>
      <c r="I9" s="51">
        <v>2615.9</v>
      </c>
      <c r="J9" s="51">
        <v>3500</v>
      </c>
      <c r="K9" s="51">
        <v>0</v>
      </c>
      <c r="L9" s="51"/>
      <c r="M9" s="51"/>
      <c r="N9" s="51"/>
      <c r="O9" s="51"/>
      <c r="P9" s="51"/>
      <c r="Q9" s="51">
        <v>22796.1</v>
      </c>
    </row>
    <row r="10" spans="1:17">
      <c r="A10" s="4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>
      <c r="A11" s="4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>
      <c r="A12" s="4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5.75" thickBot="1">
      <c r="A13" s="43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6.25" thickBot="1">
      <c r="A14" s="43"/>
      <c r="B14" s="52"/>
      <c r="C14" s="7" t="s">
        <v>10</v>
      </c>
      <c r="D14" s="7">
        <v>8095.9</v>
      </c>
      <c r="E14" s="7">
        <v>5704.4</v>
      </c>
      <c r="F14" s="7">
        <v>1945.7</v>
      </c>
      <c r="G14" s="7">
        <v>0</v>
      </c>
      <c r="H14" s="7">
        <v>0</v>
      </c>
      <c r="I14" s="7">
        <v>2157.6</v>
      </c>
      <c r="J14" s="7">
        <v>3393.1</v>
      </c>
      <c r="K14" s="7">
        <v>0</v>
      </c>
      <c r="L14" s="7"/>
      <c r="M14" s="7"/>
      <c r="N14" s="7"/>
      <c r="O14" s="7"/>
      <c r="P14" s="7"/>
      <c r="Q14" s="7">
        <v>21296.7</v>
      </c>
    </row>
    <row r="15" spans="1:17" ht="26.25" thickBot="1">
      <c r="A15" s="43"/>
      <c r="B15" s="52"/>
      <c r="C15" s="7" t="s">
        <v>11</v>
      </c>
      <c r="D15" s="7">
        <v>277.95999999999998</v>
      </c>
      <c r="E15" s="7">
        <v>175</v>
      </c>
      <c r="F15" s="7">
        <v>40.5</v>
      </c>
      <c r="G15" s="7">
        <v>0</v>
      </c>
      <c r="H15" s="7">
        <v>0</v>
      </c>
      <c r="I15" s="7">
        <v>60.5</v>
      </c>
      <c r="J15" s="7">
        <v>106.9</v>
      </c>
      <c r="K15" s="7">
        <v>0</v>
      </c>
      <c r="L15" s="7"/>
      <c r="M15" s="7"/>
      <c r="N15" s="7"/>
      <c r="O15" s="7"/>
      <c r="P15" s="7"/>
      <c r="Q15" s="7">
        <v>660.9</v>
      </c>
    </row>
    <row r="16" spans="1:17" ht="51.75" thickBot="1">
      <c r="A16" s="43"/>
      <c r="B16" s="53"/>
      <c r="C16" s="7" t="s">
        <v>12</v>
      </c>
      <c r="D16" s="7">
        <v>130.30000000000001</v>
      </c>
      <c r="E16" s="7">
        <v>253.3</v>
      </c>
      <c r="F16" s="7">
        <v>57.1</v>
      </c>
      <c r="G16" s="7">
        <v>0</v>
      </c>
      <c r="H16" s="7">
        <v>0</v>
      </c>
      <c r="I16" s="7">
        <v>397.8</v>
      </c>
      <c r="J16" s="7">
        <v>0</v>
      </c>
      <c r="K16" s="7">
        <v>0</v>
      </c>
      <c r="L16" s="7"/>
      <c r="M16" s="7"/>
      <c r="N16" s="7"/>
      <c r="O16" s="7"/>
      <c r="P16" s="7"/>
      <c r="Q16" s="7">
        <v>838.5</v>
      </c>
    </row>
    <row r="17" spans="1:17" ht="128.25" thickBot="1">
      <c r="A17" s="43"/>
      <c r="B17" s="4" t="s">
        <v>15</v>
      </c>
      <c r="C17" s="4" t="s">
        <v>11</v>
      </c>
      <c r="D17" s="4">
        <v>32.659999999999997</v>
      </c>
      <c r="E17" s="4">
        <v>28.5</v>
      </c>
      <c r="F17" s="4">
        <v>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/>
      <c r="M17" s="4"/>
      <c r="N17" s="4"/>
      <c r="O17" s="4"/>
      <c r="P17" s="4"/>
      <c r="Q17" s="4">
        <v>66.16</v>
      </c>
    </row>
    <row r="18" spans="1:17" ht="77.25" thickBot="1">
      <c r="A18" s="44"/>
      <c r="B18" s="4" t="s">
        <v>16</v>
      </c>
      <c r="C18" s="4" t="s">
        <v>11</v>
      </c>
      <c r="D18" s="4">
        <v>163.5</v>
      </c>
      <c r="E18" s="4">
        <v>88.9</v>
      </c>
      <c r="F18" s="4">
        <v>16</v>
      </c>
      <c r="G18" s="4"/>
      <c r="H18" s="4"/>
      <c r="I18" s="4">
        <v>38.700000000000003</v>
      </c>
      <c r="J18" s="4"/>
      <c r="K18" s="4"/>
      <c r="L18" s="4"/>
      <c r="M18" s="4"/>
      <c r="N18" s="4"/>
      <c r="O18" s="4"/>
      <c r="P18" s="4"/>
      <c r="Q18" s="4">
        <v>307.10000000000002</v>
      </c>
    </row>
    <row r="19" spans="1:17" ht="15.75" thickBot="1">
      <c r="A19" s="54"/>
      <c r="B19" s="42" t="s">
        <v>17</v>
      </c>
      <c r="C19" s="4" t="s">
        <v>18</v>
      </c>
      <c r="D19" s="2">
        <v>8308</v>
      </c>
      <c r="E19" s="2">
        <v>6015.3</v>
      </c>
      <c r="F19" s="2">
        <v>2022.3</v>
      </c>
      <c r="G19" s="9">
        <v>0</v>
      </c>
      <c r="H19" s="9"/>
      <c r="I19" s="9">
        <v>2577.1999999999998</v>
      </c>
      <c r="J19" s="9">
        <v>3500</v>
      </c>
      <c r="K19" s="2">
        <v>0</v>
      </c>
      <c r="L19" s="2"/>
      <c r="M19" s="2"/>
      <c r="N19" s="2"/>
      <c r="O19" s="2"/>
      <c r="P19" s="2"/>
      <c r="Q19" s="2">
        <v>22422.799999999999</v>
      </c>
    </row>
    <row r="20" spans="1:17" ht="26.25" thickBot="1">
      <c r="A20" s="55"/>
      <c r="B20" s="43"/>
      <c r="C20" s="4" t="s">
        <v>10</v>
      </c>
      <c r="D20" s="2">
        <v>8095.9</v>
      </c>
      <c r="E20" s="2">
        <v>5704.4</v>
      </c>
      <c r="F20" s="2">
        <v>1945.7</v>
      </c>
      <c r="G20" s="2"/>
      <c r="H20" s="2"/>
      <c r="I20" s="2">
        <v>2157.6</v>
      </c>
      <c r="J20" s="2">
        <v>3393.1</v>
      </c>
      <c r="K20" s="2">
        <v>0</v>
      </c>
      <c r="L20" s="2"/>
      <c r="M20" s="2"/>
      <c r="N20" s="2"/>
      <c r="O20" s="2"/>
      <c r="P20" s="2"/>
      <c r="Q20" s="2">
        <v>21296.7</v>
      </c>
    </row>
    <row r="21" spans="1:17" ht="26.25" thickBot="1">
      <c r="A21" s="55"/>
      <c r="B21" s="43"/>
      <c r="C21" s="4" t="s">
        <v>11</v>
      </c>
      <c r="D21" s="2">
        <v>81.8</v>
      </c>
      <c r="E21" s="2">
        <v>57.6</v>
      </c>
      <c r="F21" s="2">
        <v>19.5</v>
      </c>
      <c r="G21" s="2"/>
      <c r="H21" s="2"/>
      <c r="I21" s="2">
        <v>21.8</v>
      </c>
      <c r="J21" s="2">
        <v>106.9</v>
      </c>
      <c r="K21" s="2">
        <v>0</v>
      </c>
      <c r="L21" s="2"/>
      <c r="M21" s="2"/>
      <c r="N21" s="2"/>
      <c r="O21" s="2"/>
      <c r="P21" s="2"/>
      <c r="Q21" s="2">
        <v>287.60000000000002</v>
      </c>
    </row>
    <row r="22" spans="1:17" ht="51.75" thickBot="1">
      <c r="A22" s="56"/>
      <c r="B22" s="44"/>
      <c r="C22" s="4" t="s">
        <v>12</v>
      </c>
      <c r="D22" s="2">
        <v>130.30000000000001</v>
      </c>
      <c r="E22" s="2">
        <v>253.3</v>
      </c>
      <c r="F22" s="2">
        <v>57.1</v>
      </c>
      <c r="G22" s="2"/>
      <c r="H22" s="2"/>
      <c r="I22" s="2">
        <v>397.8</v>
      </c>
      <c r="J22" s="2" t="s">
        <v>19</v>
      </c>
      <c r="K22" s="2" t="s">
        <v>19</v>
      </c>
      <c r="L22" s="2"/>
      <c r="M22" s="2"/>
      <c r="N22" s="2"/>
      <c r="O22" s="2"/>
      <c r="P22" s="2"/>
      <c r="Q22" s="2">
        <v>838.5</v>
      </c>
    </row>
    <row r="23" spans="1:17" ht="15.75" thickBot="1">
      <c r="A23" s="54"/>
      <c r="B23" s="51" t="s">
        <v>20</v>
      </c>
      <c r="C23" s="7" t="s">
        <v>9</v>
      </c>
      <c r="D23" s="10">
        <v>4666.04</v>
      </c>
      <c r="E23" s="10">
        <v>9923.7999999999993</v>
      </c>
      <c r="F23" s="10">
        <v>13536.7</v>
      </c>
      <c r="G23" s="10">
        <v>14504.9</v>
      </c>
      <c r="H23" s="10">
        <v>17447.2</v>
      </c>
      <c r="I23" s="10">
        <v>17981.900000000001</v>
      </c>
      <c r="J23" s="10">
        <v>13180.7</v>
      </c>
      <c r="K23" s="10">
        <v>0</v>
      </c>
      <c r="L23" s="10"/>
      <c r="M23" s="10"/>
      <c r="N23" s="10"/>
      <c r="O23" s="10"/>
      <c r="P23" s="10"/>
      <c r="Q23" s="10">
        <f>D23+E23+F23+G23+H23+I23+J23</f>
        <v>91241.24</v>
      </c>
    </row>
    <row r="24" spans="1:17" ht="26.25" thickBot="1">
      <c r="A24" s="55"/>
      <c r="B24" s="52"/>
      <c r="C24" s="7" t="s">
        <v>10</v>
      </c>
      <c r="D24" s="10">
        <v>4540.3999999999996</v>
      </c>
      <c r="E24" s="10">
        <v>9636.2000000000007</v>
      </c>
      <c r="F24" s="10">
        <v>13160.5</v>
      </c>
      <c r="G24" s="10">
        <v>14190.2</v>
      </c>
      <c r="H24" s="10">
        <v>14751.2</v>
      </c>
      <c r="I24" s="10">
        <v>14446.4</v>
      </c>
      <c r="J24" s="10">
        <v>13120.7</v>
      </c>
      <c r="K24" s="10">
        <v>0</v>
      </c>
      <c r="L24" s="10"/>
      <c r="M24" s="10"/>
      <c r="N24" s="10"/>
      <c r="O24" s="10"/>
      <c r="P24" s="10"/>
      <c r="Q24" s="10">
        <f t="shared" ref="Q24:Q26" si="1">D24+E24+F24+G24+H24+I24+J24</f>
        <v>83845.599999999991</v>
      </c>
    </row>
    <row r="25" spans="1:17" ht="26.25" thickBot="1">
      <c r="A25" s="55"/>
      <c r="B25" s="52"/>
      <c r="C25" s="7" t="s">
        <v>11</v>
      </c>
      <c r="D25" s="10">
        <v>125.6</v>
      </c>
      <c r="E25" s="10">
        <v>287.60000000000002</v>
      </c>
      <c r="F25" s="10">
        <v>376.2</v>
      </c>
      <c r="G25" s="10">
        <v>314.7</v>
      </c>
      <c r="H25" s="10">
        <v>2696</v>
      </c>
      <c r="I25" s="10">
        <v>3535.5</v>
      </c>
      <c r="J25" s="10">
        <v>60</v>
      </c>
      <c r="K25" s="10">
        <v>0</v>
      </c>
      <c r="L25" s="10"/>
      <c r="M25" s="10"/>
      <c r="N25" s="10"/>
      <c r="O25" s="10"/>
      <c r="P25" s="10"/>
      <c r="Q25" s="10">
        <f t="shared" si="1"/>
        <v>7395.6</v>
      </c>
    </row>
    <row r="26" spans="1:17" ht="51.75" thickBot="1">
      <c r="A26" s="55"/>
      <c r="B26" s="53"/>
      <c r="C26" s="4" t="s">
        <v>12</v>
      </c>
      <c r="D26" s="2"/>
      <c r="E26" s="2"/>
      <c r="F26" s="2"/>
      <c r="G26" s="2"/>
      <c r="H26" s="2"/>
      <c r="I26" s="2"/>
      <c r="J26" s="2"/>
      <c r="K26" s="2"/>
      <c r="L26" s="10"/>
      <c r="M26" s="10"/>
      <c r="N26" s="10"/>
      <c r="O26" s="10"/>
      <c r="P26" s="10"/>
      <c r="Q26" s="10">
        <f t="shared" si="1"/>
        <v>0</v>
      </c>
    </row>
    <row r="27" spans="1:17" ht="111.75" customHeight="1">
      <c r="A27" s="55"/>
      <c r="B27" s="59" t="s">
        <v>21</v>
      </c>
      <c r="C27" s="42" t="s">
        <v>11</v>
      </c>
      <c r="D27" s="57">
        <v>9.1999999999999993</v>
      </c>
      <c r="E27" s="57">
        <v>46.2</v>
      </c>
      <c r="F27" s="57">
        <v>113.2</v>
      </c>
      <c r="G27" s="57">
        <v>171.3</v>
      </c>
      <c r="H27" s="57"/>
      <c r="I27" s="57" t="s">
        <v>22</v>
      </c>
      <c r="J27" s="57"/>
      <c r="K27" s="57"/>
      <c r="L27" s="57"/>
      <c r="M27" s="57"/>
      <c r="N27" s="57"/>
      <c r="O27" s="57"/>
      <c r="P27" s="57"/>
      <c r="Q27" s="57">
        <v>344.9</v>
      </c>
    </row>
    <row r="28" spans="1:17" ht="15.75" thickBot="1">
      <c r="A28" s="55"/>
      <c r="B28" s="61"/>
      <c r="C28" s="4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78" thickBot="1">
      <c r="A29" s="55"/>
      <c r="B29" s="12" t="s">
        <v>23</v>
      </c>
      <c r="C29" s="4" t="s">
        <v>11</v>
      </c>
      <c r="D29" s="2">
        <v>70.599999999999994</v>
      </c>
      <c r="E29" s="2">
        <v>144.1</v>
      </c>
      <c r="F29" s="2">
        <v>130</v>
      </c>
      <c r="G29" s="2">
        <v>0</v>
      </c>
      <c r="H29" s="2">
        <v>294.89999999999998</v>
      </c>
      <c r="I29" s="2">
        <v>217.3</v>
      </c>
      <c r="J29" s="2">
        <v>0</v>
      </c>
      <c r="K29" s="2">
        <v>0</v>
      </c>
      <c r="L29" s="2"/>
      <c r="M29" s="2"/>
      <c r="N29" s="2"/>
      <c r="O29" s="2"/>
      <c r="P29" s="2"/>
      <c r="Q29" s="2">
        <v>856.9</v>
      </c>
    </row>
    <row r="30" spans="1:17" ht="176.25" customHeight="1" thickBot="1">
      <c r="A30" s="55"/>
      <c r="B30" s="59" t="s">
        <v>24</v>
      </c>
      <c r="C30" s="4" t="s">
        <v>9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737.1</v>
      </c>
      <c r="J30" s="2">
        <v>0</v>
      </c>
      <c r="K30" s="2">
        <v>0</v>
      </c>
      <c r="L30" s="2"/>
      <c r="M30" s="2"/>
      <c r="N30" s="2"/>
      <c r="O30" s="2"/>
      <c r="P30" s="2"/>
      <c r="Q30" s="2">
        <v>737.1</v>
      </c>
    </row>
    <row r="31" spans="1:17" ht="26.25" thickBot="1">
      <c r="A31" s="55"/>
      <c r="B31" s="60"/>
      <c r="C31" s="4" t="s">
        <v>10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2"/>
      <c r="P31" s="2"/>
      <c r="Q31" s="2">
        <v>0</v>
      </c>
    </row>
    <row r="32" spans="1:17" ht="26.25" thickBot="1">
      <c r="A32" s="55"/>
      <c r="B32" s="60"/>
      <c r="C32" s="4" t="s">
        <v>11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737.1</v>
      </c>
      <c r="J32" s="2">
        <v>0</v>
      </c>
      <c r="K32" s="2">
        <v>0</v>
      </c>
      <c r="L32" s="2"/>
      <c r="M32" s="2"/>
      <c r="N32" s="2"/>
      <c r="O32" s="2"/>
      <c r="P32" s="2"/>
      <c r="Q32" s="2">
        <v>737.1</v>
      </c>
    </row>
    <row r="33" spans="1:17" ht="51.75" thickBot="1">
      <c r="A33" s="55"/>
      <c r="B33" s="61"/>
      <c r="C33" s="4" t="s">
        <v>12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2"/>
      <c r="P33" s="2"/>
      <c r="Q33" s="2">
        <v>0</v>
      </c>
    </row>
    <row r="34" spans="1:17" ht="141.75" customHeight="1" thickBot="1">
      <c r="A34" s="55"/>
      <c r="B34" s="42" t="s">
        <v>25</v>
      </c>
      <c r="C34" s="4" t="s">
        <v>26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994.5</v>
      </c>
      <c r="J34" s="2">
        <v>0</v>
      </c>
      <c r="K34" s="2">
        <v>0</v>
      </c>
      <c r="L34" s="2"/>
      <c r="M34" s="2"/>
      <c r="N34" s="2"/>
      <c r="O34" s="2"/>
      <c r="P34" s="2"/>
      <c r="Q34" s="2">
        <v>994.5</v>
      </c>
    </row>
    <row r="35" spans="1:17" ht="39" thickBot="1">
      <c r="A35" s="55"/>
      <c r="B35" s="43"/>
      <c r="C35" s="4" t="s">
        <v>27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2"/>
      <c r="P35" s="2"/>
      <c r="Q35" s="2">
        <v>0</v>
      </c>
    </row>
    <row r="36" spans="1:17" ht="26.25" thickBot="1">
      <c r="A36" s="55"/>
      <c r="B36" s="43"/>
      <c r="C36" s="4" t="s">
        <v>10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/>
      <c r="M36" s="2"/>
      <c r="N36" s="2"/>
      <c r="O36" s="2"/>
      <c r="P36" s="2"/>
      <c r="Q36" s="2">
        <v>0</v>
      </c>
    </row>
    <row r="37" spans="1:17" ht="26.25" thickBot="1">
      <c r="A37" s="55"/>
      <c r="B37" s="43"/>
      <c r="C37" s="4" t="s">
        <v>11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994.5</v>
      </c>
      <c r="J37" s="2">
        <v>0</v>
      </c>
      <c r="K37" s="2">
        <v>0</v>
      </c>
      <c r="L37" s="2"/>
      <c r="M37" s="2"/>
      <c r="N37" s="2"/>
      <c r="O37" s="2"/>
      <c r="P37" s="2"/>
      <c r="Q37" s="2">
        <v>994.5</v>
      </c>
    </row>
    <row r="38" spans="1:17" ht="35.25" customHeight="1">
      <c r="A38" s="55"/>
      <c r="B38" s="43"/>
      <c r="C38" s="42" t="s">
        <v>12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/>
      <c r="M38" s="57"/>
      <c r="N38" s="57"/>
      <c r="O38" s="57"/>
      <c r="P38" s="57"/>
      <c r="Q38" s="57">
        <v>0</v>
      </c>
    </row>
    <row r="39" spans="1:17" ht="15.75" thickBot="1">
      <c r="A39" s="55"/>
      <c r="B39" s="44"/>
      <c r="C39" s="4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5.75" thickBot="1">
      <c r="A40" s="55"/>
      <c r="B40" s="42" t="s">
        <v>28</v>
      </c>
      <c r="C40" s="12" t="s">
        <v>26</v>
      </c>
      <c r="D40" s="2">
        <v>4586.2</v>
      </c>
      <c r="E40" s="2">
        <v>9733.5</v>
      </c>
      <c r="F40" s="2">
        <v>13293.5</v>
      </c>
      <c r="G40" s="2">
        <v>14333.6</v>
      </c>
      <c r="H40" s="2">
        <v>17152.3</v>
      </c>
      <c r="I40" s="2">
        <v>15648</v>
      </c>
      <c r="J40" s="2">
        <v>13180.7</v>
      </c>
      <c r="K40" s="2">
        <v>0</v>
      </c>
      <c r="L40" s="2"/>
      <c r="M40" s="2"/>
      <c r="N40" s="2"/>
      <c r="O40" s="2"/>
      <c r="P40" s="2"/>
      <c r="Q40" s="2">
        <v>87927.8</v>
      </c>
    </row>
    <row r="41" spans="1:17" ht="27" thickBot="1">
      <c r="A41" s="55"/>
      <c r="B41" s="43"/>
      <c r="C41" s="12" t="s">
        <v>10</v>
      </c>
      <c r="D41" s="2">
        <v>4540.3999999999996</v>
      </c>
      <c r="E41" s="2">
        <v>9636.2000000000007</v>
      </c>
      <c r="F41" s="2">
        <v>13160.5</v>
      </c>
      <c r="G41" s="2">
        <v>14190.2</v>
      </c>
      <c r="H41" s="2">
        <v>14751.2</v>
      </c>
      <c r="I41" s="2">
        <v>14446.4</v>
      </c>
      <c r="J41" s="2">
        <v>13120.7</v>
      </c>
      <c r="K41" s="2">
        <v>0</v>
      </c>
      <c r="L41" s="2"/>
      <c r="M41" s="2"/>
      <c r="N41" s="2"/>
      <c r="O41" s="2"/>
      <c r="P41" s="2"/>
      <c r="Q41" s="2">
        <v>83845.600000000006</v>
      </c>
    </row>
    <row r="42" spans="1:17" ht="27" thickBot="1">
      <c r="A42" s="55"/>
      <c r="B42" s="43"/>
      <c r="C42" s="12" t="s">
        <v>11</v>
      </c>
      <c r="D42" s="2">
        <v>45.8</v>
      </c>
      <c r="E42" s="2">
        <v>97.3</v>
      </c>
      <c r="F42" s="2">
        <v>133</v>
      </c>
      <c r="G42" s="2">
        <v>143.4</v>
      </c>
      <c r="H42" s="2">
        <v>2401.1</v>
      </c>
      <c r="I42" s="2">
        <v>1201.5999999999999</v>
      </c>
      <c r="J42" s="2">
        <v>60</v>
      </c>
      <c r="K42" s="2">
        <v>0</v>
      </c>
      <c r="L42" s="2"/>
      <c r="M42" s="2"/>
      <c r="N42" s="2"/>
      <c r="O42" s="2"/>
      <c r="P42" s="2"/>
      <c r="Q42" s="2">
        <v>4082.2</v>
      </c>
    </row>
    <row r="43" spans="1:17" ht="52.5" thickBot="1">
      <c r="A43" s="56"/>
      <c r="B43" s="44"/>
      <c r="C43" s="12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/>
      <c r="M43" s="2"/>
      <c r="N43" s="2"/>
      <c r="O43" s="2"/>
      <c r="P43" s="2"/>
      <c r="Q43" s="2"/>
    </row>
    <row r="44" spans="1:17" ht="115.5" thickBot="1">
      <c r="A44" s="54"/>
      <c r="B44" s="8" t="s">
        <v>29</v>
      </c>
      <c r="C44" s="7" t="s">
        <v>9</v>
      </c>
      <c r="D44" s="10">
        <v>899.4</v>
      </c>
      <c r="E44" s="10" t="s">
        <v>19</v>
      </c>
      <c r="F44" s="10">
        <v>0</v>
      </c>
      <c r="G44" s="10">
        <v>0</v>
      </c>
      <c r="H44" s="15">
        <v>0</v>
      </c>
      <c r="I44" s="15">
        <v>0</v>
      </c>
      <c r="J44" s="15">
        <v>0</v>
      </c>
      <c r="K44" s="15">
        <v>0</v>
      </c>
      <c r="L44" s="10"/>
      <c r="M44" s="10"/>
      <c r="N44" s="10"/>
      <c r="O44" s="10"/>
      <c r="P44" s="10"/>
      <c r="Q44" s="15">
        <v>899.4</v>
      </c>
    </row>
    <row r="45" spans="1:17" ht="64.5" thickBot="1">
      <c r="A45" s="55"/>
      <c r="B45" s="3" t="s">
        <v>30</v>
      </c>
      <c r="C45" s="7" t="s">
        <v>10</v>
      </c>
      <c r="D45" s="15">
        <v>872.6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0"/>
      <c r="M45" s="10"/>
      <c r="N45" s="10"/>
      <c r="O45" s="10"/>
      <c r="P45" s="10"/>
      <c r="Q45" s="15">
        <v>872.6</v>
      </c>
    </row>
    <row r="46" spans="1:17" ht="27" thickBot="1">
      <c r="A46" s="55"/>
      <c r="B46" s="14"/>
      <c r="C46" s="15" t="s">
        <v>11</v>
      </c>
      <c r="D46" s="15">
        <v>26.8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0"/>
      <c r="M46" s="10"/>
      <c r="N46" s="10"/>
      <c r="O46" s="10"/>
      <c r="P46" s="10"/>
      <c r="Q46" s="15">
        <v>26.8</v>
      </c>
    </row>
    <row r="47" spans="1:17" ht="51.75" thickBot="1">
      <c r="A47" s="55"/>
      <c r="B47" s="6"/>
      <c r="C47" s="7" t="s">
        <v>12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0"/>
      <c r="M47" s="10"/>
      <c r="N47" s="10"/>
      <c r="O47" s="10"/>
      <c r="P47" s="10"/>
      <c r="Q47" s="15">
        <v>0</v>
      </c>
    </row>
    <row r="48" spans="1:17" ht="128.25" thickBot="1">
      <c r="A48" s="55"/>
      <c r="B48" s="4" t="s">
        <v>31</v>
      </c>
      <c r="C48" s="4" t="s">
        <v>11</v>
      </c>
      <c r="D48" s="2">
        <v>2</v>
      </c>
      <c r="E48" s="2" t="s">
        <v>19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/>
      <c r="M48" s="2"/>
      <c r="N48" s="2"/>
      <c r="O48" s="2"/>
      <c r="P48" s="2"/>
      <c r="Q48" s="2">
        <v>2</v>
      </c>
    </row>
    <row r="49" spans="1:17" ht="90" thickBot="1">
      <c r="A49" s="55"/>
      <c r="B49" s="4" t="s">
        <v>32</v>
      </c>
      <c r="C49" s="4" t="s">
        <v>11</v>
      </c>
      <c r="D49" s="2">
        <v>16</v>
      </c>
      <c r="E49" s="2" t="s">
        <v>19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/>
      <c r="M49" s="2"/>
      <c r="N49" s="2"/>
      <c r="O49" s="2"/>
      <c r="P49" s="2"/>
      <c r="Q49" s="2">
        <v>16</v>
      </c>
    </row>
    <row r="50" spans="1:17" ht="141" thickBot="1">
      <c r="A50" s="55"/>
      <c r="B50" s="3" t="s">
        <v>33</v>
      </c>
      <c r="C50" s="4" t="s">
        <v>9</v>
      </c>
      <c r="D50" s="2">
        <v>881.4</v>
      </c>
      <c r="E50" s="2" t="s">
        <v>19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/>
      <c r="L50" s="2"/>
      <c r="M50" s="2"/>
      <c r="N50" s="2"/>
      <c r="O50" s="2"/>
      <c r="P50" s="2"/>
      <c r="Q50" s="2">
        <v>881.4</v>
      </c>
    </row>
    <row r="51" spans="1:17" ht="64.5" thickBot="1">
      <c r="A51" s="55"/>
      <c r="B51" s="3" t="s">
        <v>30</v>
      </c>
      <c r="C51" s="4" t="s">
        <v>10</v>
      </c>
      <c r="D51" s="2">
        <v>872.6</v>
      </c>
      <c r="E51" s="2" t="s">
        <v>19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/>
      <c r="L51" s="2"/>
      <c r="M51" s="2"/>
      <c r="N51" s="2"/>
      <c r="O51" s="2"/>
      <c r="P51" s="2"/>
      <c r="Q51" s="2">
        <v>872.6</v>
      </c>
    </row>
    <row r="52" spans="1:17" ht="26.25" thickBot="1">
      <c r="A52" s="55"/>
      <c r="B52" s="14"/>
      <c r="C52" s="4" t="s">
        <v>11</v>
      </c>
      <c r="D52" s="2">
        <v>8.8000000000000007</v>
      </c>
      <c r="E52" s="2" t="s">
        <v>19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/>
      <c r="L52" s="2"/>
      <c r="M52" s="2"/>
      <c r="N52" s="2"/>
      <c r="O52" s="2"/>
      <c r="P52" s="2"/>
      <c r="Q52" s="2">
        <v>8.8000000000000007</v>
      </c>
    </row>
    <row r="53" spans="1:17" ht="51.75" thickBot="1">
      <c r="A53" s="56"/>
      <c r="B53" s="6"/>
      <c r="C53" s="4" t="s">
        <v>12</v>
      </c>
      <c r="D53" s="2">
        <v>0</v>
      </c>
      <c r="E53" s="2" t="s">
        <v>19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/>
      <c r="L53" s="2"/>
      <c r="M53" s="2"/>
      <c r="N53" s="2"/>
      <c r="O53" s="2"/>
      <c r="P53" s="2"/>
      <c r="Q53" s="2">
        <v>0</v>
      </c>
    </row>
    <row r="54" spans="1:17" ht="204.75" thickBot="1">
      <c r="A54" s="13"/>
      <c r="B54" s="7" t="s">
        <v>34</v>
      </c>
      <c r="C54" s="15" t="s">
        <v>11</v>
      </c>
      <c r="D54" s="15">
        <v>14.8</v>
      </c>
      <c r="E54" s="15" t="s">
        <v>35</v>
      </c>
      <c r="F54" s="15" t="s">
        <v>35</v>
      </c>
      <c r="G54" s="15" t="s">
        <v>35</v>
      </c>
      <c r="H54" s="15" t="s">
        <v>35</v>
      </c>
      <c r="I54" s="15" t="s">
        <v>35</v>
      </c>
      <c r="J54" s="15" t="s">
        <v>35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>
        <v>14.8</v>
      </c>
    </row>
    <row r="55" spans="1:17" ht="109.5" customHeight="1">
      <c r="A55" s="54"/>
      <c r="B55" s="42" t="s">
        <v>36</v>
      </c>
      <c r="C55" s="62" t="s">
        <v>11</v>
      </c>
      <c r="D55" s="11"/>
      <c r="E55" s="62">
        <v>0</v>
      </c>
      <c r="F55" s="62">
        <v>0</v>
      </c>
      <c r="G55" s="62">
        <v>0</v>
      </c>
      <c r="H55" s="62">
        <v>0</v>
      </c>
      <c r="I55" s="62">
        <v>380</v>
      </c>
      <c r="J55" s="62">
        <v>0</v>
      </c>
      <c r="K55" s="62"/>
      <c r="L55" s="62"/>
      <c r="M55" s="62"/>
      <c r="N55" s="62"/>
      <c r="O55" s="62"/>
      <c r="P55" s="62"/>
      <c r="Q55" s="62">
        <v>380</v>
      </c>
    </row>
    <row r="56" spans="1:17">
      <c r="A56" s="55"/>
      <c r="B56" s="43"/>
      <c r="C56" s="63"/>
      <c r="D56" s="11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15.75" thickBot="1">
      <c r="A57" s="56"/>
      <c r="B57" s="44"/>
      <c r="C57" s="64"/>
      <c r="D57" s="12">
        <v>380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79.25" thickBot="1">
      <c r="A58" s="13" t="s">
        <v>37</v>
      </c>
      <c r="B58" s="4" t="s">
        <v>38</v>
      </c>
      <c r="C58" s="16" t="s">
        <v>11</v>
      </c>
      <c r="D58" s="16">
        <v>308.76</v>
      </c>
      <c r="E58" s="16">
        <v>307.7</v>
      </c>
      <c r="F58" s="16">
        <v>264.2</v>
      </c>
      <c r="G58" s="16">
        <v>171.3</v>
      </c>
      <c r="H58" s="16">
        <v>294.89999999999998</v>
      </c>
      <c r="I58" s="16">
        <v>3428.2</v>
      </c>
      <c r="J58" s="16">
        <v>0</v>
      </c>
      <c r="K58" s="16">
        <v>0</v>
      </c>
      <c r="L58" s="16"/>
      <c r="M58" s="16"/>
      <c r="N58" s="16"/>
      <c r="O58" s="16"/>
      <c r="P58" s="16"/>
      <c r="Q58" s="16">
        <f>D58+E58+F58+G58+H58+I58</f>
        <v>4775.0599999999995</v>
      </c>
    </row>
  </sheetData>
  <mergeCells count="79">
    <mergeCell ref="O55:O57"/>
    <mergeCell ref="P55:P57"/>
    <mergeCell ref="Q55:Q57"/>
    <mergeCell ref="I55:I57"/>
    <mergeCell ref="J55:J57"/>
    <mergeCell ref="K55:K57"/>
    <mergeCell ref="L55:L57"/>
    <mergeCell ref="M55:M57"/>
    <mergeCell ref="N55:N57"/>
    <mergeCell ref="F55:F57"/>
    <mergeCell ref="G55:G57"/>
    <mergeCell ref="H55:H57"/>
    <mergeCell ref="K38:K39"/>
    <mergeCell ref="L38:L39"/>
    <mergeCell ref="F38:F39"/>
    <mergeCell ref="G38:G39"/>
    <mergeCell ref="H38:H39"/>
    <mergeCell ref="I38:I39"/>
    <mergeCell ref="J38:J39"/>
    <mergeCell ref="A44:A53"/>
    <mergeCell ref="A55:A57"/>
    <mergeCell ref="B55:B57"/>
    <mergeCell ref="C55:C57"/>
    <mergeCell ref="E55:E57"/>
    <mergeCell ref="Q38:Q39"/>
    <mergeCell ref="M38:M39"/>
    <mergeCell ref="N38:N39"/>
    <mergeCell ref="O38:O39"/>
    <mergeCell ref="P38:P39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3:A43"/>
    <mergeCell ref="B23:B26"/>
    <mergeCell ref="B27:B28"/>
    <mergeCell ref="C27:C28"/>
    <mergeCell ref="D27:D28"/>
    <mergeCell ref="B40:B43"/>
    <mergeCell ref="E27:E28"/>
    <mergeCell ref="B30:B33"/>
    <mergeCell ref="B34:B39"/>
    <mergeCell ref="C38:C39"/>
    <mergeCell ref="D38:D39"/>
    <mergeCell ref="E38:E39"/>
    <mergeCell ref="A19:A22"/>
    <mergeCell ref="B19:B22"/>
    <mergeCell ref="G9:G13"/>
    <mergeCell ref="H9:H13"/>
    <mergeCell ref="I9:I13"/>
    <mergeCell ref="A9:A18"/>
    <mergeCell ref="B9:B16"/>
    <mergeCell ref="C9:C13"/>
    <mergeCell ref="D9:D13"/>
    <mergeCell ref="E9:E13"/>
    <mergeCell ref="D1:Q1"/>
    <mergeCell ref="Q2:Q3"/>
    <mergeCell ref="J9:J13"/>
    <mergeCell ref="K9:K13"/>
    <mergeCell ref="L9:L13"/>
    <mergeCell ref="F9:F13"/>
    <mergeCell ref="M9:M13"/>
    <mergeCell ref="N9:N13"/>
    <mergeCell ref="O9:O13"/>
    <mergeCell ref="P9:P13"/>
    <mergeCell ref="Q9:Q13"/>
    <mergeCell ref="A5:A8"/>
    <mergeCell ref="B5:B8"/>
    <mergeCell ref="A1:A3"/>
    <mergeCell ref="B1:B3"/>
    <mergeCell ref="C1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3" zoomScale="120" zoomScaleNormal="120" workbookViewId="0">
      <selection activeCell="D11" sqref="D11:J11"/>
    </sheetView>
  </sheetViews>
  <sheetFormatPr defaultRowHeight="15"/>
  <cols>
    <col min="2" max="2" width="11.5703125" customWidth="1"/>
    <col min="4" max="4" width="8.7109375" style="17" customWidth="1"/>
    <col min="5" max="5" width="8.42578125" style="17" customWidth="1"/>
    <col min="6" max="6" width="7.28515625" style="17" customWidth="1"/>
    <col min="7" max="7" width="7.7109375" style="17" customWidth="1"/>
    <col min="8" max="8" width="8" customWidth="1"/>
    <col min="9" max="9" width="7.28515625" customWidth="1"/>
    <col min="11" max="11" width="6.28515625" customWidth="1"/>
    <col min="12" max="13" width="5.7109375" customWidth="1"/>
    <col min="14" max="14" width="5.5703125" customWidth="1"/>
    <col min="15" max="16" width="5.85546875" customWidth="1"/>
    <col min="17" max="17" width="9.140625" style="101"/>
  </cols>
  <sheetData>
    <row r="1" spans="1:17" ht="242.25" customHeight="1">
      <c r="L1" s="79" t="s">
        <v>45</v>
      </c>
      <c r="M1" s="79"/>
      <c r="N1" s="79"/>
      <c r="O1" s="79"/>
      <c r="P1" s="79"/>
      <c r="Q1" s="79"/>
    </row>
    <row r="2" spans="1:17" ht="48" customHeight="1">
      <c r="A2" s="81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17" ht="69.75" customHeight="1">
      <c r="A4" s="67" t="s">
        <v>0</v>
      </c>
      <c r="B4" s="68" t="s">
        <v>1</v>
      </c>
      <c r="C4" s="67" t="s">
        <v>2</v>
      </c>
      <c r="D4" s="71" t="s">
        <v>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7">
      <c r="A5" s="67"/>
      <c r="B5" s="69"/>
      <c r="C5" s="67"/>
      <c r="D5" s="83" t="s">
        <v>43</v>
      </c>
      <c r="E5" s="33">
        <v>2019</v>
      </c>
      <c r="F5" s="32">
        <v>2020</v>
      </c>
      <c r="G5" s="32">
        <v>2021</v>
      </c>
      <c r="H5" s="36">
        <v>2022</v>
      </c>
      <c r="I5" s="36">
        <v>2023</v>
      </c>
      <c r="J5" s="36">
        <v>2024</v>
      </c>
      <c r="K5" s="36">
        <v>2025</v>
      </c>
      <c r="L5" s="36">
        <v>2026</v>
      </c>
      <c r="M5" s="36">
        <v>2027</v>
      </c>
      <c r="N5" s="36">
        <v>2028</v>
      </c>
      <c r="O5" s="36">
        <v>2029</v>
      </c>
      <c r="P5" s="36">
        <v>2030</v>
      </c>
      <c r="Q5" s="98" t="s">
        <v>6</v>
      </c>
    </row>
    <row r="6" spans="1:17" ht="16.5" customHeight="1">
      <c r="A6" s="67"/>
      <c r="B6" s="70"/>
      <c r="C6" s="67"/>
      <c r="D6" s="84"/>
      <c r="E6" s="34" t="s">
        <v>4</v>
      </c>
      <c r="F6" s="31" t="s">
        <v>4</v>
      </c>
      <c r="G6" s="31" t="s">
        <v>5</v>
      </c>
      <c r="H6" s="35" t="s">
        <v>5</v>
      </c>
      <c r="I6" s="35" t="s">
        <v>4</v>
      </c>
      <c r="J6" s="35" t="s">
        <v>5</v>
      </c>
      <c r="K6" s="35" t="s">
        <v>4</v>
      </c>
      <c r="L6" s="35" t="s">
        <v>4</v>
      </c>
      <c r="M6" s="35" t="s">
        <v>4</v>
      </c>
      <c r="N6" s="35" t="s">
        <v>4</v>
      </c>
      <c r="O6" s="35" t="s">
        <v>4</v>
      </c>
      <c r="P6" s="35" t="s">
        <v>4</v>
      </c>
      <c r="Q6" s="98"/>
    </row>
    <row r="7" spans="1:17" hidden="1">
      <c r="A7" s="19">
        <v>1</v>
      </c>
      <c r="B7" s="26">
        <v>2</v>
      </c>
      <c r="C7" s="19">
        <v>3</v>
      </c>
      <c r="D7" s="19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95">
        <v>17</v>
      </c>
    </row>
    <row r="8" spans="1:17" ht="22.5" customHeight="1">
      <c r="A8" s="65" t="s">
        <v>7</v>
      </c>
      <c r="B8" s="66" t="s">
        <v>8</v>
      </c>
      <c r="C8" s="20" t="s">
        <v>9</v>
      </c>
      <c r="D8" s="21">
        <v>14084.4</v>
      </c>
      <c r="E8" s="21">
        <v>16056.6</v>
      </c>
      <c r="F8" s="21">
        <v>15580</v>
      </c>
      <c r="G8" s="21">
        <v>14504.9</v>
      </c>
      <c r="H8" s="22">
        <v>17447.2</v>
      </c>
      <c r="I8" s="39">
        <f>I9+I10+I11</f>
        <v>19650.405999999999</v>
      </c>
      <c r="J8" s="22">
        <f>J9+J10+J11</f>
        <v>120389.8</v>
      </c>
      <c r="K8" s="22">
        <v>0</v>
      </c>
      <c r="L8" s="22"/>
      <c r="M8" s="22"/>
      <c r="N8" s="22"/>
      <c r="O8" s="22"/>
      <c r="P8" s="22"/>
      <c r="Q8" s="96">
        <f>SUM(D8+E8+F8+G8+H8+I8+J8+K8+L8+M8+N8+O8+P8)</f>
        <v>217713.30600000001</v>
      </c>
    </row>
    <row r="9" spans="1:17" ht="31.5" customHeight="1">
      <c r="A9" s="65"/>
      <c r="B9" s="66"/>
      <c r="C9" s="40" t="s">
        <v>10</v>
      </c>
      <c r="D9" s="41">
        <v>13508.9</v>
      </c>
      <c r="E9" s="41">
        <v>15340.6</v>
      </c>
      <c r="F9" s="41">
        <v>15106.2</v>
      </c>
      <c r="G9" s="41">
        <v>14190.2</v>
      </c>
      <c r="H9" s="39">
        <v>14751.2</v>
      </c>
      <c r="I9" s="39">
        <f>I17+I27+I46</f>
        <v>16604</v>
      </c>
      <c r="J9" s="39">
        <f>J17+J27+J46</f>
        <v>114784.6</v>
      </c>
      <c r="K9" s="23">
        <v>0</v>
      </c>
      <c r="L9" s="23"/>
      <c r="M9" s="23"/>
      <c r="N9" s="23"/>
      <c r="O9" s="23"/>
      <c r="P9" s="23"/>
      <c r="Q9" s="96">
        <f t="shared" ref="Q9:Q10" si="0">SUM(D9+E9+F9+G9+H9+I9+J9+K9+L9+M9+N9+O9+P9)</f>
        <v>204285.7</v>
      </c>
    </row>
    <row r="10" spans="1:17" ht="34.5" customHeight="1">
      <c r="A10" s="65"/>
      <c r="B10" s="66"/>
      <c r="C10" s="40" t="s">
        <v>11</v>
      </c>
      <c r="D10" s="41">
        <v>445.2</v>
      </c>
      <c r="E10" s="41">
        <v>462.65600000000001</v>
      </c>
      <c r="F10" s="41">
        <v>416.7</v>
      </c>
      <c r="G10" s="41">
        <v>314.7</v>
      </c>
      <c r="H10" s="39">
        <v>2696</v>
      </c>
      <c r="I10" s="96">
        <f>I18+I28+I47+I56</f>
        <v>2648.6059999999998</v>
      </c>
      <c r="J10" s="39">
        <f>J18+J28+J47</f>
        <v>3627.9</v>
      </c>
      <c r="K10" s="23">
        <v>0</v>
      </c>
      <c r="L10" s="23"/>
      <c r="M10" s="23"/>
      <c r="N10" s="23"/>
      <c r="O10" s="23"/>
      <c r="P10" s="23"/>
      <c r="Q10" s="96">
        <f t="shared" si="0"/>
        <v>10611.762000000001</v>
      </c>
    </row>
    <row r="11" spans="1:17" ht="51.75" customHeight="1">
      <c r="A11" s="65"/>
      <c r="B11" s="66"/>
      <c r="C11" s="40" t="s">
        <v>39</v>
      </c>
      <c r="D11" s="41">
        <v>130.30000000000001</v>
      </c>
      <c r="E11" s="41">
        <v>253.3</v>
      </c>
      <c r="F11" s="41">
        <v>57.1</v>
      </c>
      <c r="G11" s="41">
        <v>0</v>
      </c>
      <c r="H11" s="39">
        <v>0</v>
      </c>
      <c r="I11" s="39">
        <f>I19+I29</f>
        <v>397.8</v>
      </c>
      <c r="J11" s="39">
        <f>J19+J29</f>
        <v>1977.3</v>
      </c>
      <c r="K11" s="23">
        <v>0</v>
      </c>
      <c r="L11" s="23"/>
      <c r="M11" s="23"/>
      <c r="N11" s="23"/>
      <c r="O11" s="23"/>
      <c r="P11" s="23"/>
      <c r="Q11" s="96">
        <f>SUM(D11+E11+F11+G11+H11+I11+J11+K11+L11+M11+N11+O11+P11)</f>
        <v>2815.8</v>
      </c>
    </row>
    <row r="12" spans="1:17">
      <c r="A12" s="65" t="s">
        <v>13</v>
      </c>
      <c r="B12" s="75" t="s">
        <v>14</v>
      </c>
      <c r="C12" s="76" t="s">
        <v>9</v>
      </c>
      <c r="D12" s="77">
        <v>8504.16</v>
      </c>
      <c r="E12" s="77">
        <v>6132.7</v>
      </c>
      <c r="F12" s="77">
        <v>2043.3</v>
      </c>
      <c r="G12" s="77">
        <v>0</v>
      </c>
      <c r="H12" s="74">
        <v>0</v>
      </c>
      <c r="I12" s="74">
        <f>I17+I18+I19</f>
        <v>2615.9</v>
      </c>
      <c r="J12" s="74">
        <f>J17+J18+J19</f>
        <v>3852.3999999999996</v>
      </c>
      <c r="K12" s="74">
        <v>0</v>
      </c>
      <c r="L12" s="74"/>
      <c r="M12" s="74"/>
      <c r="N12" s="74"/>
      <c r="O12" s="74"/>
      <c r="P12" s="74"/>
      <c r="Q12" s="99">
        <f>SUM(D12+E12+F12+G12+H12+I12+J12+K12+L12+M12+N12+O12+P12)</f>
        <v>23148.46</v>
      </c>
    </row>
    <row r="13" spans="1:17" ht="0.75" customHeight="1">
      <c r="A13" s="65"/>
      <c r="B13" s="75"/>
      <c r="C13" s="76"/>
      <c r="D13" s="77"/>
      <c r="E13" s="77"/>
      <c r="F13" s="77"/>
      <c r="G13" s="77"/>
      <c r="H13" s="74"/>
      <c r="I13" s="74"/>
      <c r="J13" s="74"/>
      <c r="K13" s="74"/>
      <c r="L13" s="74"/>
      <c r="M13" s="74"/>
      <c r="N13" s="74"/>
      <c r="O13" s="74"/>
      <c r="P13" s="74"/>
      <c r="Q13" s="99"/>
    </row>
    <row r="14" spans="1:17" ht="1.5" hidden="1" customHeight="1">
      <c r="A14" s="65"/>
      <c r="B14" s="75"/>
      <c r="C14" s="76"/>
      <c r="D14" s="77"/>
      <c r="E14" s="77"/>
      <c r="F14" s="77"/>
      <c r="G14" s="77"/>
      <c r="H14" s="74"/>
      <c r="I14" s="74"/>
      <c r="J14" s="74"/>
      <c r="K14" s="74"/>
      <c r="L14" s="74"/>
      <c r="M14" s="74"/>
      <c r="N14" s="74"/>
      <c r="O14" s="74"/>
      <c r="P14" s="74"/>
      <c r="Q14" s="99"/>
    </row>
    <row r="15" spans="1:17" ht="3" hidden="1" customHeight="1">
      <c r="A15" s="65"/>
      <c r="B15" s="75"/>
      <c r="C15" s="76"/>
      <c r="D15" s="77"/>
      <c r="E15" s="77"/>
      <c r="F15" s="77"/>
      <c r="G15" s="77"/>
      <c r="H15" s="74"/>
      <c r="I15" s="74"/>
      <c r="J15" s="74"/>
      <c r="K15" s="74"/>
      <c r="L15" s="74"/>
      <c r="M15" s="74"/>
      <c r="N15" s="74"/>
      <c r="O15" s="74"/>
      <c r="P15" s="74"/>
      <c r="Q15" s="99"/>
    </row>
    <row r="16" spans="1:17" ht="15" hidden="1" customHeight="1">
      <c r="A16" s="65"/>
      <c r="B16" s="75"/>
      <c r="C16" s="76"/>
      <c r="D16" s="77"/>
      <c r="E16" s="77"/>
      <c r="F16" s="77"/>
      <c r="G16" s="77"/>
      <c r="H16" s="74"/>
      <c r="I16" s="74"/>
      <c r="J16" s="74"/>
      <c r="K16" s="74"/>
      <c r="L16" s="74"/>
      <c r="M16" s="74"/>
      <c r="N16" s="74"/>
      <c r="O16" s="74"/>
      <c r="P16" s="74"/>
      <c r="Q16" s="99"/>
    </row>
    <row r="17" spans="1:17" ht="25.5">
      <c r="A17" s="65"/>
      <c r="B17" s="75"/>
      <c r="C17" s="20" t="s">
        <v>10</v>
      </c>
      <c r="D17" s="21">
        <v>8095.9</v>
      </c>
      <c r="E17" s="21">
        <v>5704.4</v>
      </c>
      <c r="F17" s="21">
        <v>1945.7</v>
      </c>
      <c r="G17" s="21">
        <v>0</v>
      </c>
      <c r="H17" s="22">
        <v>0</v>
      </c>
      <c r="I17" s="39">
        <f>I23</f>
        <v>2157.6</v>
      </c>
      <c r="J17" s="22">
        <f>J23</f>
        <v>3202.7</v>
      </c>
      <c r="K17" s="20">
        <v>0</v>
      </c>
      <c r="L17" s="22"/>
      <c r="M17" s="22"/>
      <c r="N17" s="22"/>
      <c r="O17" s="22"/>
      <c r="P17" s="22"/>
      <c r="Q17" s="96">
        <f>SUM(D17+E17+F17+G17+H17+I17+J17+K17+L17+M17+N17+O17+P17)</f>
        <v>21106.3</v>
      </c>
    </row>
    <row r="18" spans="1:17" ht="25.5">
      <c r="A18" s="65"/>
      <c r="B18" s="75"/>
      <c r="C18" s="20" t="s">
        <v>11</v>
      </c>
      <c r="D18" s="21">
        <v>277.95999999999998</v>
      </c>
      <c r="E18" s="21">
        <v>175</v>
      </c>
      <c r="F18" s="21">
        <v>40.5</v>
      </c>
      <c r="G18" s="21">
        <v>0</v>
      </c>
      <c r="H18" s="22">
        <v>0</v>
      </c>
      <c r="I18" s="39">
        <f>I24+I20+I21</f>
        <v>60.5</v>
      </c>
      <c r="J18" s="22">
        <f>J24+J20+J21</f>
        <v>32.4</v>
      </c>
      <c r="K18" s="20">
        <v>0</v>
      </c>
      <c r="L18" s="22"/>
      <c r="M18" s="22"/>
      <c r="N18" s="22"/>
      <c r="O18" s="22"/>
      <c r="P18" s="22"/>
      <c r="Q18" s="96">
        <f t="shared" ref="Q18:Q54" si="1">SUM(D18+E18+F18+G18+H18+I18+J18+K18+L18+M18+N18+O18+P18)</f>
        <v>586.36</v>
      </c>
    </row>
    <row r="19" spans="1:17" ht="51">
      <c r="A19" s="65"/>
      <c r="B19" s="75"/>
      <c r="C19" s="20" t="s">
        <v>39</v>
      </c>
      <c r="D19" s="21">
        <v>130.30000000000001</v>
      </c>
      <c r="E19" s="21">
        <v>253.3</v>
      </c>
      <c r="F19" s="21">
        <v>57.1</v>
      </c>
      <c r="G19" s="21">
        <v>0</v>
      </c>
      <c r="H19" s="22">
        <v>0</v>
      </c>
      <c r="I19" s="39">
        <f>I25</f>
        <v>397.8</v>
      </c>
      <c r="J19" s="22">
        <f>J25</f>
        <v>617.29999999999995</v>
      </c>
      <c r="K19" s="20">
        <v>0</v>
      </c>
      <c r="L19" s="22"/>
      <c r="M19" s="22"/>
      <c r="N19" s="22"/>
      <c r="O19" s="22"/>
      <c r="P19" s="22"/>
      <c r="Q19" s="96">
        <f t="shared" si="1"/>
        <v>1455.8</v>
      </c>
    </row>
    <row r="20" spans="1:17" ht="104.25" customHeight="1">
      <c r="A20" s="65"/>
      <c r="B20" s="27" t="s">
        <v>15</v>
      </c>
      <c r="C20" s="19" t="s">
        <v>11</v>
      </c>
      <c r="D20" s="18">
        <v>32.659999999999997</v>
      </c>
      <c r="E20" s="18">
        <v>28.5</v>
      </c>
      <c r="F20" s="18">
        <v>5</v>
      </c>
      <c r="G20" s="18">
        <v>0</v>
      </c>
      <c r="H20" s="23">
        <v>0</v>
      </c>
      <c r="I20" s="23">
        <v>0</v>
      </c>
      <c r="J20" s="23">
        <v>0</v>
      </c>
      <c r="K20" s="19">
        <v>0</v>
      </c>
      <c r="L20" s="23"/>
      <c r="M20" s="23"/>
      <c r="N20" s="23"/>
      <c r="O20" s="23"/>
      <c r="P20" s="23"/>
      <c r="Q20" s="96">
        <f t="shared" si="1"/>
        <v>66.16</v>
      </c>
    </row>
    <row r="21" spans="1:17" ht="67.5" customHeight="1">
      <c r="A21" s="65"/>
      <c r="B21" s="27" t="s">
        <v>16</v>
      </c>
      <c r="C21" s="19" t="s">
        <v>11</v>
      </c>
      <c r="D21" s="18">
        <v>163.5</v>
      </c>
      <c r="E21" s="18">
        <v>88.9</v>
      </c>
      <c r="F21" s="18">
        <v>16</v>
      </c>
      <c r="G21" s="18">
        <v>0</v>
      </c>
      <c r="H21" s="19">
        <v>0</v>
      </c>
      <c r="I21" s="19">
        <v>38.700000000000003</v>
      </c>
      <c r="J21" s="19">
        <v>0</v>
      </c>
      <c r="K21" s="19">
        <v>0</v>
      </c>
      <c r="L21" s="19"/>
      <c r="M21" s="19"/>
      <c r="N21" s="19"/>
      <c r="O21" s="19"/>
      <c r="P21" s="19"/>
      <c r="Q21" s="96">
        <f t="shared" si="1"/>
        <v>307.09999999999997</v>
      </c>
    </row>
    <row r="22" spans="1:17">
      <c r="A22" s="78"/>
      <c r="B22" s="66" t="s">
        <v>40</v>
      </c>
      <c r="C22" s="19" t="s">
        <v>26</v>
      </c>
      <c r="D22" s="18">
        <v>8308</v>
      </c>
      <c r="E22" s="18">
        <v>6015.3</v>
      </c>
      <c r="F22" s="18">
        <v>2022.3</v>
      </c>
      <c r="G22" s="24">
        <v>0</v>
      </c>
      <c r="H22" s="25">
        <v>0</v>
      </c>
      <c r="I22" s="25">
        <f>I23+I24+I25</f>
        <v>2577.2000000000003</v>
      </c>
      <c r="J22" s="25">
        <f>J23+J24+J25</f>
        <v>3852.3999999999996</v>
      </c>
      <c r="K22" s="19">
        <v>0</v>
      </c>
      <c r="L22" s="19"/>
      <c r="M22" s="19"/>
      <c r="N22" s="19"/>
      <c r="O22" s="19"/>
      <c r="P22" s="19"/>
      <c r="Q22" s="96">
        <f t="shared" si="1"/>
        <v>22775.199999999997</v>
      </c>
    </row>
    <row r="23" spans="1:17" ht="25.5">
      <c r="A23" s="78"/>
      <c r="B23" s="66"/>
      <c r="C23" s="19" t="s">
        <v>10</v>
      </c>
      <c r="D23" s="18">
        <v>8095.9</v>
      </c>
      <c r="E23" s="18">
        <v>5704.4</v>
      </c>
      <c r="F23" s="18">
        <v>1945.7</v>
      </c>
      <c r="G23" s="18">
        <v>0</v>
      </c>
      <c r="H23" s="19">
        <v>0</v>
      </c>
      <c r="I23" s="19">
        <v>2157.6</v>
      </c>
      <c r="J23" s="19">
        <v>3202.7</v>
      </c>
      <c r="K23" s="19">
        <v>0</v>
      </c>
      <c r="L23" s="19"/>
      <c r="M23" s="19"/>
      <c r="N23" s="19"/>
      <c r="O23" s="19"/>
      <c r="P23" s="19"/>
      <c r="Q23" s="96">
        <f t="shared" si="1"/>
        <v>21106.3</v>
      </c>
    </row>
    <row r="24" spans="1:17" ht="25.5">
      <c r="A24" s="78"/>
      <c r="B24" s="66"/>
      <c r="C24" s="19" t="s">
        <v>11</v>
      </c>
      <c r="D24" s="18">
        <v>81.8</v>
      </c>
      <c r="E24" s="18">
        <v>57.6</v>
      </c>
      <c r="F24" s="18">
        <v>19.5</v>
      </c>
      <c r="G24" s="18">
        <v>0</v>
      </c>
      <c r="H24" s="19">
        <v>0</v>
      </c>
      <c r="I24" s="19">
        <v>21.8</v>
      </c>
      <c r="J24" s="19">
        <v>32.4</v>
      </c>
      <c r="K24" s="19">
        <v>0</v>
      </c>
      <c r="L24" s="19"/>
      <c r="M24" s="19"/>
      <c r="N24" s="19"/>
      <c r="O24" s="19"/>
      <c r="P24" s="19"/>
      <c r="Q24" s="96">
        <f t="shared" si="1"/>
        <v>213.10000000000002</v>
      </c>
    </row>
    <row r="25" spans="1:17" ht="51">
      <c r="A25" s="78"/>
      <c r="B25" s="66"/>
      <c r="C25" s="19" t="s">
        <v>39</v>
      </c>
      <c r="D25" s="18">
        <v>130.30000000000001</v>
      </c>
      <c r="E25" s="18">
        <v>253.3</v>
      </c>
      <c r="F25" s="18">
        <v>57.1</v>
      </c>
      <c r="G25" s="18">
        <v>0</v>
      </c>
      <c r="H25" s="19">
        <v>0</v>
      </c>
      <c r="I25" s="19">
        <v>397.8</v>
      </c>
      <c r="J25" s="19">
        <v>617.29999999999995</v>
      </c>
      <c r="K25" s="19">
        <v>0</v>
      </c>
      <c r="L25" s="19"/>
      <c r="M25" s="19"/>
      <c r="N25" s="19"/>
      <c r="O25" s="19"/>
      <c r="P25" s="19"/>
      <c r="Q25" s="96">
        <f t="shared" si="1"/>
        <v>1455.8</v>
      </c>
    </row>
    <row r="26" spans="1:17">
      <c r="A26" s="78"/>
      <c r="B26" s="75" t="s">
        <v>20</v>
      </c>
      <c r="C26" s="20" t="s">
        <v>9</v>
      </c>
      <c r="D26" s="21">
        <v>4666.04</v>
      </c>
      <c r="E26" s="21">
        <v>9923.7999999999993</v>
      </c>
      <c r="F26" s="21">
        <v>13536.7</v>
      </c>
      <c r="G26" s="21">
        <v>14504.9</v>
      </c>
      <c r="H26" s="20">
        <v>17447.2</v>
      </c>
      <c r="I26" s="40">
        <f>I27+I28+I29</f>
        <v>16654.506000000001</v>
      </c>
      <c r="J26" s="20">
        <f>J27+J28+J29</f>
        <v>116537.40000000001</v>
      </c>
      <c r="K26" s="20">
        <v>0</v>
      </c>
      <c r="L26" s="20"/>
      <c r="M26" s="20"/>
      <c r="N26" s="20"/>
      <c r="O26" s="20"/>
      <c r="P26" s="20"/>
      <c r="Q26" s="96">
        <f t="shared" si="1"/>
        <v>193270.54600000003</v>
      </c>
    </row>
    <row r="27" spans="1:17" ht="25.5">
      <c r="A27" s="78"/>
      <c r="B27" s="75"/>
      <c r="C27" s="20" t="s">
        <v>10</v>
      </c>
      <c r="D27" s="21">
        <v>4540.3999999999996</v>
      </c>
      <c r="E27" s="21">
        <v>9636.2000000000007</v>
      </c>
      <c r="F27" s="21">
        <v>13160.5</v>
      </c>
      <c r="G27" s="21">
        <v>14190.2</v>
      </c>
      <c r="H27" s="20">
        <v>14751.2</v>
      </c>
      <c r="I27" s="40">
        <f>I33+I42+I37+I38</f>
        <v>14446.4</v>
      </c>
      <c r="J27" s="20">
        <f>J33+J42+J37+J38</f>
        <v>111581.90000000001</v>
      </c>
      <c r="K27" s="20">
        <v>0</v>
      </c>
      <c r="L27" s="20"/>
      <c r="M27" s="20"/>
      <c r="N27" s="20"/>
      <c r="O27" s="20"/>
      <c r="P27" s="20"/>
      <c r="Q27" s="96">
        <f t="shared" si="1"/>
        <v>182306.8</v>
      </c>
    </row>
    <row r="28" spans="1:17" ht="25.5">
      <c r="A28" s="78"/>
      <c r="B28" s="75"/>
      <c r="C28" s="20" t="s">
        <v>11</v>
      </c>
      <c r="D28" s="21">
        <v>125.6</v>
      </c>
      <c r="E28" s="21">
        <v>287.60000000000002</v>
      </c>
      <c r="F28" s="21">
        <v>376.2</v>
      </c>
      <c r="G28" s="21">
        <v>314.7</v>
      </c>
      <c r="H28" s="20">
        <v>2696</v>
      </c>
      <c r="I28" s="97">
        <f>I30+I31+I34+I39+I43</f>
        <v>2208.1059999999998</v>
      </c>
      <c r="J28" s="20">
        <f>J30+J31+J34+J39+J43</f>
        <v>3595.5</v>
      </c>
      <c r="K28" s="20">
        <v>0</v>
      </c>
      <c r="L28" s="20"/>
      <c r="M28" s="20"/>
      <c r="N28" s="20"/>
      <c r="O28" s="20"/>
      <c r="P28" s="20"/>
      <c r="Q28" s="96">
        <f t="shared" si="1"/>
        <v>9603.7060000000001</v>
      </c>
    </row>
    <row r="29" spans="1:17" ht="51">
      <c r="A29" s="78"/>
      <c r="B29" s="75"/>
      <c r="C29" s="20" t="s">
        <v>39</v>
      </c>
      <c r="D29" s="21">
        <v>0</v>
      </c>
      <c r="E29" s="21">
        <v>0</v>
      </c>
      <c r="F29" s="21">
        <v>0</v>
      </c>
      <c r="G29" s="21">
        <v>0</v>
      </c>
      <c r="H29" s="20">
        <v>0</v>
      </c>
      <c r="I29" s="20">
        <v>0</v>
      </c>
      <c r="J29" s="20">
        <f>J35+J40+J44</f>
        <v>1360</v>
      </c>
      <c r="K29" s="19">
        <v>0</v>
      </c>
      <c r="L29" s="20"/>
      <c r="M29" s="20"/>
      <c r="N29" s="20"/>
      <c r="O29" s="20"/>
      <c r="P29" s="20"/>
      <c r="Q29" s="96">
        <f t="shared" si="1"/>
        <v>1360</v>
      </c>
    </row>
    <row r="30" spans="1:17" ht="104.25" customHeight="1">
      <c r="A30" s="78"/>
      <c r="B30" s="27" t="s">
        <v>21</v>
      </c>
      <c r="C30" s="19" t="s">
        <v>11</v>
      </c>
      <c r="D30" s="18">
        <v>9.1999999999999993</v>
      </c>
      <c r="E30" s="18">
        <v>46.2</v>
      </c>
      <c r="F30" s="18">
        <v>113.2</v>
      </c>
      <c r="G30" s="18">
        <v>171.3</v>
      </c>
      <c r="H30" s="19">
        <v>0</v>
      </c>
      <c r="I30" s="19">
        <v>64.099999999999994</v>
      </c>
      <c r="J30" s="19">
        <v>0</v>
      </c>
      <c r="K30" s="19">
        <v>0</v>
      </c>
      <c r="L30" s="19"/>
      <c r="M30" s="19"/>
      <c r="N30" s="19"/>
      <c r="O30" s="19"/>
      <c r="P30" s="19"/>
      <c r="Q30" s="100">
        <f t="shared" si="1"/>
        <v>404</v>
      </c>
    </row>
    <row r="31" spans="1:17" ht="64.5">
      <c r="A31" s="78"/>
      <c r="B31" s="28" t="s">
        <v>23</v>
      </c>
      <c r="C31" s="19" t="s">
        <v>11</v>
      </c>
      <c r="D31" s="18">
        <v>70.599999999999994</v>
      </c>
      <c r="E31" s="18">
        <v>144.1</v>
      </c>
      <c r="F31" s="18">
        <v>130</v>
      </c>
      <c r="G31" s="18">
        <v>0</v>
      </c>
      <c r="H31" s="19">
        <v>294.89999999999998</v>
      </c>
      <c r="I31" s="19">
        <v>213.4</v>
      </c>
      <c r="J31" s="19">
        <v>0</v>
      </c>
      <c r="K31" s="19">
        <v>0</v>
      </c>
      <c r="L31" s="19"/>
      <c r="M31" s="19"/>
      <c r="N31" s="19"/>
      <c r="O31" s="19"/>
      <c r="P31" s="19"/>
      <c r="Q31" s="96">
        <f>SUM(D31+E31+F31+G31+H31+I31+J31+K31+L31+M31+N31+O31+P31)</f>
        <v>852.99999999999989</v>
      </c>
    </row>
    <row r="32" spans="1:17" ht="26.25" customHeight="1">
      <c r="A32" s="78"/>
      <c r="B32" s="91" t="s">
        <v>24</v>
      </c>
      <c r="C32" s="19" t="s">
        <v>9</v>
      </c>
      <c r="D32" s="18">
        <v>0</v>
      </c>
      <c r="E32" s="18">
        <v>0</v>
      </c>
      <c r="F32" s="18">
        <v>0</v>
      </c>
      <c r="G32" s="18">
        <v>0</v>
      </c>
      <c r="H32" s="19">
        <v>0</v>
      </c>
      <c r="I32" s="95">
        <f>I34</f>
        <v>719.50599999999997</v>
      </c>
      <c r="J32" s="19">
        <v>0</v>
      </c>
      <c r="K32" s="19">
        <v>0</v>
      </c>
      <c r="L32" s="19"/>
      <c r="M32" s="19"/>
      <c r="N32" s="19"/>
      <c r="O32" s="19"/>
      <c r="P32" s="19"/>
      <c r="Q32" s="96">
        <f t="shared" si="1"/>
        <v>719.50599999999997</v>
      </c>
    </row>
    <row r="33" spans="1:17" ht="42.75" customHeight="1">
      <c r="A33" s="78"/>
      <c r="B33" s="92"/>
      <c r="C33" s="19" t="s">
        <v>10</v>
      </c>
      <c r="D33" s="18">
        <v>0</v>
      </c>
      <c r="E33" s="18">
        <v>0</v>
      </c>
      <c r="F33" s="18">
        <v>0</v>
      </c>
      <c r="G33" s="18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/>
      <c r="N33" s="19"/>
      <c r="O33" s="19"/>
      <c r="P33" s="19"/>
      <c r="Q33" s="96">
        <f t="shared" si="1"/>
        <v>0</v>
      </c>
    </row>
    <row r="34" spans="1:17" ht="35.25" customHeight="1">
      <c r="A34" s="78"/>
      <c r="B34" s="92"/>
      <c r="C34" s="19" t="s">
        <v>11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I34" s="95">
        <f>737.1-17.594</f>
        <v>719.50599999999997</v>
      </c>
      <c r="J34" s="19">
        <v>0</v>
      </c>
      <c r="K34" s="19">
        <v>0</v>
      </c>
      <c r="L34" s="19"/>
      <c r="M34" s="19"/>
      <c r="N34" s="19"/>
      <c r="O34" s="19"/>
      <c r="P34" s="19"/>
      <c r="Q34" s="96">
        <f t="shared" si="1"/>
        <v>719.50599999999997</v>
      </c>
    </row>
    <row r="35" spans="1:17" ht="123.75" customHeight="1">
      <c r="A35" s="78"/>
      <c r="B35" s="93"/>
      <c r="C35" s="19" t="s">
        <v>39</v>
      </c>
      <c r="D35" s="18">
        <v>0</v>
      </c>
      <c r="E35" s="18">
        <v>0</v>
      </c>
      <c r="F35" s="18">
        <v>0</v>
      </c>
      <c r="G35" s="18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/>
      <c r="N35" s="19"/>
      <c r="O35" s="19"/>
      <c r="P35" s="19"/>
      <c r="Q35" s="96">
        <f t="shared" si="1"/>
        <v>0</v>
      </c>
    </row>
    <row r="36" spans="1:17" ht="94.5" customHeight="1">
      <c r="A36" s="78"/>
      <c r="B36" s="66" t="s">
        <v>25</v>
      </c>
      <c r="C36" s="19" t="s">
        <v>26</v>
      </c>
      <c r="D36" s="18">
        <v>0</v>
      </c>
      <c r="E36" s="18">
        <v>0</v>
      </c>
      <c r="F36" s="18">
        <v>0</v>
      </c>
      <c r="G36" s="18">
        <v>0</v>
      </c>
      <c r="H36" s="19">
        <v>0</v>
      </c>
      <c r="I36" s="19">
        <f>I38+I39+I40+I37</f>
        <v>215.7</v>
      </c>
      <c r="J36" s="19">
        <f>J38+J39+J40+J37</f>
        <v>106985.1</v>
      </c>
      <c r="K36" s="19">
        <v>0</v>
      </c>
      <c r="L36" s="19"/>
      <c r="M36" s="19"/>
      <c r="N36" s="19"/>
      <c r="O36" s="19"/>
      <c r="P36" s="19"/>
      <c r="Q36" s="96">
        <f t="shared" si="1"/>
        <v>107200.8</v>
      </c>
    </row>
    <row r="37" spans="1:17" ht="42" hidden="1" customHeight="1">
      <c r="A37" s="78"/>
      <c r="B37" s="66"/>
      <c r="C37" s="19" t="s">
        <v>27</v>
      </c>
      <c r="D37" s="18">
        <v>0</v>
      </c>
      <c r="E37" s="18">
        <v>0</v>
      </c>
      <c r="F37" s="18">
        <v>0</v>
      </c>
      <c r="G37" s="18">
        <v>0</v>
      </c>
      <c r="H37" s="19">
        <v>0</v>
      </c>
      <c r="I37" s="19">
        <v>0</v>
      </c>
      <c r="J37" s="19"/>
      <c r="K37" s="19">
        <v>0</v>
      </c>
      <c r="L37" s="19"/>
      <c r="M37" s="19"/>
      <c r="N37" s="19"/>
      <c r="O37" s="19"/>
      <c r="P37" s="19"/>
      <c r="Q37" s="96">
        <f t="shared" si="1"/>
        <v>0</v>
      </c>
    </row>
    <row r="38" spans="1:17" ht="30" customHeight="1">
      <c r="A38" s="78"/>
      <c r="B38" s="66"/>
      <c r="C38" s="19" t="s">
        <v>10</v>
      </c>
      <c r="D38" s="18">
        <v>0</v>
      </c>
      <c r="E38" s="18">
        <v>0</v>
      </c>
      <c r="F38" s="18">
        <v>0</v>
      </c>
      <c r="G38" s="18">
        <v>0</v>
      </c>
      <c r="H38" s="19">
        <v>0</v>
      </c>
      <c r="I38" s="19">
        <v>0</v>
      </c>
      <c r="J38" s="19">
        <f>102125.1</f>
        <v>102125.1</v>
      </c>
      <c r="K38" s="19">
        <v>0</v>
      </c>
      <c r="L38" s="19"/>
      <c r="M38" s="19"/>
      <c r="N38" s="19"/>
      <c r="O38" s="19"/>
      <c r="P38" s="19"/>
      <c r="Q38" s="96">
        <f t="shared" si="1"/>
        <v>102125.1</v>
      </c>
    </row>
    <row r="39" spans="1:17" ht="28.5" customHeight="1">
      <c r="A39" s="78"/>
      <c r="B39" s="66"/>
      <c r="C39" s="19" t="s">
        <v>11</v>
      </c>
      <c r="D39" s="18">
        <v>0</v>
      </c>
      <c r="E39" s="18">
        <v>0</v>
      </c>
      <c r="F39" s="18">
        <v>0</v>
      </c>
      <c r="G39" s="18">
        <v>0</v>
      </c>
      <c r="H39" s="19">
        <v>0</v>
      </c>
      <c r="I39" s="19">
        <v>215.7</v>
      </c>
      <c r="J39" s="19">
        <v>3500</v>
      </c>
      <c r="K39" s="19">
        <v>0</v>
      </c>
      <c r="L39" s="19"/>
      <c r="M39" s="19"/>
      <c r="N39" s="19"/>
      <c r="O39" s="19"/>
      <c r="P39" s="19"/>
      <c r="Q39" s="96">
        <f t="shared" si="1"/>
        <v>3715.7</v>
      </c>
    </row>
    <row r="40" spans="1:17" ht="51">
      <c r="A40" s="78"/>
      <c r="B40" s="66"/>
      <c r="C40" s="19" t="s">
        <v>39</v>
      </c>
      <c r="D40" s="18">
        <v>0</v>
      </c>
      <c r="E40" s="18">
        <v>0</v>
      </c>
      <c r="F40" s="18">
        <v>0</v>
      </c>
      <c r="G40" s="18">
        <v>0</v>
      </c>
      <c r="H40" s="19">
        <v>0</v>
      </c>
      <c r="I40" s="19">
        <v>0</v>
      </c>
      <c r="J40" s="19">
        <v>1360</v>
      </c>
      <c r="K40" s="19">
        <v>0</v>
      </c>
      <c r="L40" s="19"/>
      <c r="M40" s="19"/>
      <c r="N40" s="19"/>
      <c r="O40" s="19"/>
      <c r="P40" s="19"/>
      <c r="Q40" s="96">
        <f t="shared" si="1"/>
        <v>1360</v>
      </c>
    </row>
    <row r="41" spans="1:17">
      <c r="A41" s="78"/>
      <c r="B41" s="66" t="s">
        <v>28</v>
      </c>
      <c r="C41" s="19" t="s">
        <v>26</v>
      </c>
      <c r="D41" s="18">
        <v>4586.2</v>
      </c>
      <c r="E41" s="18">
        <v>9733.5</v>
      </c>
      <c r="F41" s="18">
        <v>13293.5</v>
      </c>
      <c r="G41" s="18">
        <v>14333.6</v>
      </c>
      <c r="H41" s="19">
        <v>17152.3</v>
      </c>
      <c r="I41" s="19">
        <f>I42+I43+I44</f>
        <v>15441.8</v>
      </c>
      <c r="J41" s="19">
        <f>J42+J43+J44</f>
        <v>9552.2999999999993</v>
      </c>
      <c r="K41" s="19">
        <v>0</v>
      </c>
      <c r="L41" s="19"/>
      <c r="M41" s="19"/>
      <c r="N41" s="19"/>
      <c r="O41" s="19"/>
      <c r="P41" s="19"/>
      <c r="Q41" s="96">
        <f t="shared" si="1"/>
        <v>84093.200000000012</v>
      </c>
    </row>
    <row r="42" spans="1:17" ht="25.5">
      <c r="A42" s="78"/>
      <c r="B42" s="66"/>
      <c r="C42" s="19" t="s">
        <v>10</v>
      </c>
      <c r="D42" s="18">
        <v>4540.3999999999996</v>
      </c>
      <c r="E42" s="18">
        <v>9636.2000000000007</v>
      </c>
      <c r="F42" s="18">
        <v>13160.5</v>
      </c>
      <c r="G42" s="18">
        <v>14190.2</v>
      </c>
      <c r="H42" s="19">
        <v>14751.2</v>
      </c>
      <c r="I42" s="19">
        <v>14446.4</v>
      </c>
      <c r="J42" s="19">
        <v>9456.7999999999993</v>
      </c>
      <c r="K42" s="19">
        <v>0</v>
      </c>
      <c r="L42" s="19"/>
      <c r="M42" s="19"/>
      <c r="N42" s="19"/>
      <c r="O42" s="19"/>
      <c r="P42" s="19"/>
      <c r="Q42" s="96">
        <f t="shared" si="1"/>
        <v>80181.7</v>
      </c>
    </row>
    <row r="43" spans="1:17" ht="25.5">
      <c r="A43" s="78"/>
      <c r="B43" s="66"/>
      <c r="C43" s="19" t="s">
        <v>11</v>
      </c>
      <c r="D43" s="18">
        <v>45.8</v>
      </c>
      <c r="E43" s="18">
        <v>97.3</v>
      </c>
      <c r="F43" s="18">
        <v>133</v>
      </c>
      <c r="G43" s="18">
        <v>143.4</v>
      </c>
      <c r="H43" s="19">
        <v>2401.1</v>
      </c>
      <c r="I43" s="19">
        <v>995.4</v>
      </c>
      <c r="J43" s="19">
        <v>95.5</v>
      </c>
      <c r="K43" s="19">
        <v>0</v>
      </c>
      <c r="L43" s="19"/>
      <c r="M43" s="19"/>
      <c r="N43" s="19"/>
      <c r="O43" s="19"/>
      <c r="P43" s="19"/>
      <c r="Q43" s="96">
        <f t="shared" si="1"/>
        <v>3911.5</v>
      </c>
    </row>
    <row r="44" spans="1:17" ht="51">
      <c r="A44" s="78"/>
      <c r="B44" s="94"/>
      <c r="C44" s="19" t="s">
        <v>39</v>
      </c>
      <c r="D44" s="18">
        <v>0</v>
      </c>
      <c r="E44" s="18">
        <v>0</v>
      </c>
      <c r="F44" s="18">
        <v>0</v>
      </c>
      <c r="G44" s="18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/>
      <c r="N44" s="19"/>
      <c r="O44" s="19"/>
      <c r="P44" s="19"/>
      <c r="Q44" s="96">
        <f t="shared" si="1"/>
        <v>0</v>
      </c>
    </row>
    <row r="45" spans="1:17" ht="47.25" customHeight="1">
      <c r="A45" s="80"/>
      <c r="B45" s="85" t="s">
        <v>44</v>
      </c>
      <c r="C45" s="37" t="s">
        <v>9</v>
      </c>
      <c r="D45" s="21">
        <v>899.4</v>
      </c>
      <c r="E45" s="21">
        <v>0</v>
      </c>
      <c r="F45" s="21">
        <v>0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96">
        <f t="shared" si="1"/>
        <v>899.4</v>
      </c>
    </row>
    <row r="46" spans="1:17" ht="28.5" customHeight="1">
      <c r="A46" s="80"/>
      <c r="B46" s="86"/>
      <c r="C46" s="37" t="s">
        <v>10</v>
      </c>
      <c r="D46" s="21">
        <v>872.6</v>
      </c>
      <c r="E46" s="21">
        <v>0</v>
      </c>
      <c r="F46" s="21">
        <v>0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96">
        <f t="shared" si="1"/>
        <v>872.6</v>
      </c>
    </row>
    <row r="47" spans="1:17" ht="25.5">
      <c r="A47" s="80"/>
      <c r="B47" s="86"/>
      <c r="C47" s="37" t="s">
        <v>11</v>
      </c>
      <c r="D47" s="21">
        <v>26.8</v>
      </c>
      <c r="E47" s="21">
        <v>0</v>
      </c>
      <c r="F47" s="21">
        <v>0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96">
        <f t="shared" si="1"/>
        <v>26.8</v>
      </c>
    </row>
    <row r="48" spans="1:17" ht="51">
      <c r="A48" s="80"/>
      <c r="B48" s="87"/>
      <c r="C48" s="37" t="s">
        <v>39</v>
      </c>
      <c r="D48" s="21">
        <v>0</v>
      </c>
      <c r="E48" s="21">
        <v>0</v>
      </c>
      <c r="F48" s="21">
        <v>0</v>
      </c>
      <c r="G48" s="21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96">
        <f t="shared" si="1"/>
        <v>0</v>
      </c>
    </row>
    <row r="49" spans="1:17" ht="102">
      <c r="A49" s="78"/>
      <c r="B49" s="38" t="s">
        <v>31</v>
      </c>
      <c r="C49" s="19" t="s">
        <v>11</v>
      </c>
      <c r="D49" s="18">
        <v>2</v>
      </c>
      <c r="E49" s="18">
        <v>0</v>
      </c>
      <c r="F49" s="18">
        <v>0</v>
      </c>
      <c r="G49" s="18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96">
        <f t="shared" si="1"/>
        <v>2</v>
      </c>
    </row>
    <row r="50" spans="1:17" ht="81.75" customHeight="1">
      <c r="A50" s="78"/>
      <c r="B50" s="27" t="s">
        <v>46</v>
      </c>
      <c r="C50" s="19" t="s">
        <v>11</v>
      </c>
      <c r="D50" s="18">
        <v>16</v>
      </c>
      <c r="E50" s="18">
        <v>0</v>
      </c>
      <c r="F50" s="18">
        <v>0</v>
      </c>
      <c r="G50" s="18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96">
        <f t="shared" si="1"/>
        <v>16</v>
      </c>
    </row>
    <row r="51" spans="1:17" ht="117.75" customHeight="1">
      <c r="A51" s="78"/>
      <c r="B51" s="27" t="s">
        <v>33</v>
      </c>
      <c r="C51" s="19" t="s">
        <v>9</v>
      </c>
      <c r="D51" s="18">
        <v>881.4</v>
      </c>
      <c r="E51" s="18">
        <v>0</v>
      </c>
      <c r="F51" s="18">
        <v>0</v>
      </c>
      <c r="G51" s="18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96">
        <f t="shared" si="1"/>
        <v>881.4</v>
      </c>
    </row>
    <row r="52" spans="1:17" ht="27" customHeight="1">
      <c r="A52" s="78"/>
      <c r="B52" s="88" t="s">
        <v>30</v>
      </c>
      <c r="C52" s="19" t="s">
        <v>10</v>
      </c>
      <c r="D52" s="18">
        <v>872.6</v>
      </c>
      <c r="E52" s="18">
        <v>0</v>
      </c>
      <c r="F52" s="18">
        <v>0</v>
      </c>
      <c r="G52" s="18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96">
        <f t="shared" si="1"/>
        <v>872.6</v>
      </c>
    </row>
    <row r="53" spans="1:17" ht="25.5">
      <c r="A53" s="78"/>
      <c r="B53" s="89"/>
      <c r="C53" s="19" t="s">
        <v>11</v>
      </c>
      <c r="D53" s="18">
        <v>8.8000000000000007</v>
      </c>
      <c r="E53" s="18">
        <v>0</v>
      </c>
      <c r="F53" s="18">
        <v>0</v>
      </c>
      <c r="G53" s="18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96">
        <f t="shared" si="1"/>
        <v>8.8000000000000007</v>
      </c>
    </row>
    <row r="54" spans="1:17" ht="51">
      <c r="A54" s="78"/>
      <c r="B54" s="90"/>
      <c r="C54" s="19" t="s">
        <v>39</v>
      </c>
      <c r="D54" s="18">
        <v>0</v>
      </c>
      <c r="E54" s="18">
        <v>0</v>
      </c>
      <c r="F54" s="18">
        <v>0</v>
      </c>
      <c r="G54" s="18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96">
        <f t="shared" si="1"/>
        <v>0</v>
      </c>
    </row>
    <row r="55" spans="1:17" ht="153">
      <c r="A55" s="30"/>
      <c r="B55" s="29" t="s">
        <v>34</v>
      </c>
      <c r="C55" s="20" t="s">
        <v>11</v>
      </c>
      <c r="D55" s="21">
        <v>14.8</v>
      </c>
      <c r="E55" s="21" t="s">
        <v>35</v>
      </c>
      <c r="F55" s="21" t="s">
        <v>35</v>
      </c>
      <c r="G55" s="21" t="s">
        <v>35</v>
      </c>
      <c r="H55" s="20" t="s">
        <v>35</v>
      </c>
      <c r="I55" s="20" t="s">
        <v>35</v>
      </c>
      <c r="J55" s="20" t="s">
        <v>35</v>
      </c>
      <c r="K55" s="20" t="s">
        <v>35</v>
      </c>
      <c r="L55" s="20" t="s">
        <v>35</v>
      </c>
      <c r="M55" s="20" t="s">
        <v>35</v>
      </c>
      <c r="N55" s="20" t="s">
        <v>35</v>
      </c>
      <c r="O55" s="20" t="s">
        <v>35</v>
      </c>
      <c r="P55" s="20" t="s">
        <v>35</v>
      </c>
      <c r="Q55" s="97">
        <v>14.8</v>
      </c>
    </row>
    <row r="56" spans="1:17" ht="120" customHeight="1">
      <c r="A56" s="30"/>
      <c r="B56" s="29" t="s">
        <v>41</v>
      </c>
      <c r="C56" s="20" t="s">
        <v>11</v>
      </c>
      <c r="D56" s="21" t="s">
        <v>35</v>
      </c>
      <c r="E56" s="21" t="s">
        <v>35</v>
      </c>
      <c r="F56" s="21" t="s">
        <v>35</v>
      </c>
      <c r="G56" s="21" t="s">
        <v>35</v>
      </c>
      <c r="H56" s="20" t="s">
        <v>35</v>
      </c>
      <c r="I56" s="20">
        <v>380</v>
      </c>
      <c r="J56" s="20" t="s">
        <v>35</v>
      </c>
      <c r="K56" s="20" t="s">
        <v>35</v>
      </c>
      <c r="L56" s="20" t="s">
        <v>35</v>
      </c>
      <c r="M56" s="20" t="s">
        <v>35</v>
      </c>
      <c r="N56" s="20" t="s">
        <v>35</v>
      </c>
      <c r="O56" s="20" t="s">
        <v>35</v>
      </c>
      <c r="P56" s="20" t="s">
        <v>35</v>
      </c>
      <c r="Q56" s="97">
        <v>380</v>
      </c>
    </row>
    <row r="57" spans="1:17" ht="146.25" customHeight="1">
      <c r="A57" s="30" t="s">
        <v>37</v>
      </c>
      <c r="B57" s="27" t="s">
        <v>38</v>
      </c>
      <c r="C57" s="19" t="s">
        <v>11</v>
      </c>
      <c r="D57" s="18">
        <v>308.76</v>
      </c>
      <c r="E57" s="18">
        <v>307.7</v>
      </c>
      <c r="F57" s="18">
        <v>264.2</v>
      </c>
      <c r="G57" s="18">
        <v>171.3</v>
      </c>
      <c r="H57" s="19">
        <v>294.89999999999998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95">
        <f>SUM(D57:P57)</f>
        <v>1346.8600000000001</v>
      </c>
    </row>
  </sheetData>
  <mergeCells count="37">
    <mergeCell ref="L1:Q1"/>
    <mergeCell ref="A45:A54"/>
    <mergeCell ref="A2:Q2"/>
    <mergeCell ref="D5:D6"/>
    <mergeCell ref="B45:B48"/>
    <mergeCell ref="B52:B54"/>
    <mergeCell ref="A26:A44"/>
    <mergeCell ref="B26:B29"/>
    <mergeCell ref="B32:B35"/>
    <mergeCell ref="B36:B40"/>
    <mergeCell ref="B41:B44"/>
    <mergeCell ref="M12:M16"/>
    <mergeCell ref="N12:N16"/>
    <mergeCell ref="O12:O16"/>
    <mergeCell ref="P12:P16"/>
    <mergeCell ref="Q12:Q16"/>
    <mergeCell ref="A22:A25"/>
    <mergeCell ref="B22:B25"/>
    <mergeCell ref="G12:G16"/>
    <mergeCell ref="H12:H16"/>
    <mergeCell ref="I12:I16"/>
    <mergeCell ref="A12:A21"/>
    <mergeCell ref="B12:B19"/>
    <mergeCell ref="C12:C16"/>
    <mergeCell ref="D12:D16"/>
    <mergeCell ref="E12:E16"/>
    <mergeCell ref="D4:Q4"/>
    <mergeCell ref="Q5:Q6"/>
    <mergeCell ref="J12:J16"/>
    <mergeCell ref="K12:K16"/>
    <mergeCell ref="L12:L16"/>
    <mergeCell ref="F12:F16"/>
    <mergeCell ref="A8:A11"/>
    <mergeCell ref="B8:B11"/>
    <mergeCell ref="A4:A6"/>
    <mergeCell ref="B4:B6"/>
    <mergeCell ref="C4:C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2023-12-08T11:09:17Z</dcterms:modified>
</cp:coreProperties>
</file>