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7795" windowHeight="11655" activeTab="1"/>
  </bookViews>
  <sheets>
    <sheet name="ГРБС" sheetId="1" r:id="rId1"/>
    <sheet name="ФУ" sheetId="2" r:id="rId2"/>
  </sheets>
  <calcPr calcId="145621"/>
</workbook>
</file>

<file path=xl/calcChain.xml><?xml version="1.0" encoding="utf-8"?>
<calcChain xmlns="http://schemas.openxmlformats.org/spreadsheetml/2006/main">
  <c r="BF10" i="1" l="1"/>
  <c r="BF11" i="1"/>
  <c r="BF12" i="1"/>
  <c r="BF13" i="1"/>
  <c r="BF14" i="1"/>
  <c r="BF15" i="1"/>
  <c r="BF16" i="1"/>
  <c r="BF17" i="1"/>
  <c r="BF18" i="1"/>
  <c r="BF19" i="1"/>
  <c r="BF20" i="1"/>
  <c r="BF21" i="1"/>
  <c r="BF9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G10" i="1" l="1"/>
  <c r="G11" i="1"/>
  <c r="G12" i="1"/>
  <c r="G13" i="1"/>
  <c r="G14" i="1"/>
  <c r="G15" i="1"/>
  <c r="G16" i="1"/>
  <c r="G17" i="1"/>
  <c r="G18" i="1"/>
  <c r="G19" i="1"/>
  <c r="G20" i="1"/>
  <c r="G21" i="1"/>
  <c r="G9" i="1"/>
  <c r="AH10" i="1" l="1"/>
  <c r="AH11" i="1"/>
  <c r="AH12" i="1"/>
  <c r="AH13" i="1"/>
  <c r="AH14" i="1"/>
  <c r="AH15" i="1"/>
  <c r="AH16" i="1"/>
  <c r="AH17" i="1"/>
  <c r="AH18" i="1"/>
  <c r="AH19" i="1"/>
  <c r="AH20" i="1"/>
  <c r="AH21" i="1"/>
  <c r="AH9" i="1"/>
  <c r="O10" i="1"/>
  <c r="O11" i="1"/>
  <c r="O12" i="1"/>
  <c r="O13" i="1"/>
  <c r="O14" i="1"/>
  <c r="O15" i="1"/>
  <c r="O16" i="1"/>
  <c r="O17" i="1"/>
  <c r="O18" i="1"/>
  <c r="O19" i="1"/>
  <c r="O20" i="1"/>
  <c r="O21" i="1"/>
  <c r="O9" i="1"/>
  <c r="D10" i="1"/>
  <c r="D11" i="1"/>
  <c r="D12" i="1"/>
  <c r="D13" i="1"/>
  <c r="D14" i="1"/>
  <c r="D15" i="1"/>
  <c r="D16" i="1"/>
  <c r="D17" i="1"/>
  <c r="D18" i="1"/>
  <c r="D19" i="1"/>
  <c r="D20" i="1"/>
  <c r="D21" i="1"/>
  <c r="D9" i="1"/>
  <c r="AE16" i="1" l="1"/>
  <c r="AE10" i="1" l="1"/>
  <c r="AE11" i="1"/>
  <c r="AE12" i="1"/>
  <c r="AE13" i="1"/>
  <c r="AE14" i="1"/>
  <c r="AE15" i="1"/>
  <c r="AE17" i="1"/>
  <c r="AE18" i="1"/>
  <c r="AE19" i="1"/>
  <c r="AE20" i="1"/>
  <c r="AE21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K10" i="1"/>
  <c r="K11" i="1"/>
  <c r="K12" i="1"/>
  <c r="K13" i="1"/>
  <c r="K14" i="1"/>
  <c r="K15" i="1"/>
  <c r="K16" i="1"/>
  <c r="K17" i="1"/>
  <c r="K18" i="1"/>
  <c r="K19" i="1"/>
  <c r="K20" i="1"/>
  <c r="K21" i="1"/>
  <c r="AE9" i="1"/>
  <c r="AA9" i="1"/>
  <c r="K9" i="1"/>
</calcChain>
</file>

<file path=xl/sharedStrings.xml><?xml version="1.0" encoding="utf-8"?>
<sst xmlns="http://schemas.openxmlformats.org/spreadsheetml/2006/main" count="185" uniqueCount="92">
  <si>
    <t>№ п/п</t>
  </si>
  <si>
    <t>Качество планирования</t>
  </si>
  <si>
    <t>Внесение изменений в сводную бюджетную роспись по расходам</t>
  </si>
  <si>
    <t>Внесение изменений в годовой план по платным услугам</t>
  </si>
  <si>
    <t>Планирование расходов в рамках муниципального задания</t>
  </si>
  <si>
    <t>Исполнение бюджета по доходам</t>
  </si>
  <si>
    <t>Отклонение от прогнозируемых объемов поступления доходов, администрируемых главными администраторами доходов</t>
  </si>
  <si>
    <t>Отклонение показателей кассового плана по доходам от платной деятельности, администрируемых главными администраторами доходов</t>
  </si>
  <si>
    <t>Исполнение бюджета по расходам</t>
  </si>
  <si>
    <t>Выполнение муниципального задания на оказание муниципальных услуг в части показателей, характеризующих объем оказанных муниципальных услуг</t>
  </si>
  <si>
    <t>Исполнение бюджетных ассигнований по целевым безвозмездным поступлениям, за исключением субвенций и добровольных пожертвований</t>
  </si>
  <si>
    <t>Внесение изменений в показатели кассового плана по кассовым выплатам без учета расходов, осуществляемых за счет целевых безвозмездных поступлений</t>
  </si>
  <si>
    <t>Наличие фактов отказа в санкционировании оплаты денежных обязательств по причинам несоответствия бюджетной смете, противоречия бюджетному законодательству, превышения остатков на лицевом счете</t>
  </si>
  <si>
    <t>Учет и отчетность</t>
  </si>
  <si>
    <t>Наличие фактов просроченной кредиторской задолженности по данным формы 0503387</t>
  </si>
  <si>
    <t>Обнародование результатов выполнения муниципального задания на официальном сайте администрации города Слободского</t>
  </si>
  <si>
    <t>Своевременность представления бюджетной и бухгалтерской отчетности в финансовое управление администрации города Слободского</t>
  </si>
  <si>
    <t xml:space="preserve">Своевременность выполнения мероприятий, утвержденных постановлением администрации города Слободского о бюджете города на очередной финансовый год и плановый период </t>
  </si>
  <si>
    <t>количество уведомлений об изменений бюджетных ассигнований</t>
  </si>
  <si>
    <t>расчет показателя</t>
  </si>
  <si>
    <t>значение показателя</t>
  </si>
  <si>
    <t>количество изменений в планы по платным услугам</t>
  </si>
  <si>
    <t>расходы в рамках муниципального задания</t>
  </si>
  <si>
    <t>общий объём утвержденных расходов</t>
  </si>
  <si>
    <t>фактически поступившие доходы за отчетный период</t>
  </si>
  <si>
    <t>уточненный объём по доходам</t>
  </si>
  <si>
    <t>планируемое поступление доходов по кассовому плану</t>
  </si>
  <si>
    <t>фактический объём оказанной муниципальной услуги</t>
  </si>
  <si>
    <t>муниципальное задание на муниципальную услугу</t>
  </si>
  <si>
    <t>кассовые расходы за исключением субвенций и добровольных пожертвований</t>
  </si>
  <si>
    <t xml:space="preserve">поступившее финансирование за исключением субвенций и добровольных пожертвований </t>
  </si>
  <si>
    <t>количество заявок (изменений заявок) в кассовый план по выплатам</t>
  </si>
  <si>
    <t>количество отказов в санкционированиии оплаты денежных обязательств</t>
  </si>
  <si>
    <t>объём просроченной кредиторской задолженности</t>
  </si>
  <si>
    <t>размещенеи отчета о выполнении муниципального задания на сайте администрации</t>
  </si>
  <si>
    <t>нарушение сроков представления отчетности</t>
  </si>
  <si>
    <t>нарушение сроков выполнения мероприятий</t>
  </si>
  <si>
    <t>Наименование ГРБС</t>
  </si>
  <si>
    <t>Проведение публичных слушаний по проекту бюджета города на очередной финансовый год и плановый период</t>
  </si>
  <si>
    <t>Своевременность внесения на рассмотрение Слободской городской Думы проекта бюджета города на очередной финансовый год и плановый период</t>
  </si>
  <si>
    <t xml:space="preserve">Полнота представления в Слободскую городскую Думу материалов и документов, вносимых одновременно с проектом бюджета города на очередной финансовый год и плановый период </t>
  </si>
  <si>
    <t>Своевременность составления и утверждения сводной бюджетной росписи бюджета города на очередной финансовый год и плановый период</t>
  </si>
  <si>
    <t>Отклонение фактического дефицита бюджета города от планового</t>
  </si>
  <si>
    <t>Своевременность выполнения мероприятий, установленных постановлением администрации города Слободского о мерах по выполнению решения Слободской городской Думы о бюджете города на очередной финансовый год и плановый период</t>
  </si>
  <si>
    <t>наличие замечаний  контрольно-счетной комиссии</t>
  </si>
  <si>
    <t>Сроки внесения на рассмотрение Слободской городской Думы проекта бюджета города на очередной финансовый год и плановый период</t>
  </si>
  <si>
    <t>Сроки составления и утверждения сводной бюджетной росписи бюджета города на очередной финансовый год и плановый период</t>
  </si>
  <si>
    <t>плановое значение дефицита на конец отчетного периода</t>
  </si>
  <si>
    <t>фактический объём дефицита на конец отчетного периода</t>
  </si>
  <si>
    <t>факты нарушения сроков мероприятий</t>
  </si>
  <si>
    <t>ПОКАЗАТЕЛИ</t>
  </si>
  <si>
    <t>оценки качества финансового менеджмента, осуществляемого главными распорядителями средств бюджета города Слободского</t>
  </si>
  <si>
    <t xml:space="preserve">оценки качества финансового менеджмента, осуществляемого финансовым управлением </t>
  </si>
  <si>
    <t>администрации города Слободского</t>
  </si>
  <si>
    <t>Слободская городская Дума</t>
  </si>
  <si>
    <t>Муниципальное казенное учреждение “Дом культуры имени Горького”</t>
  </si>
  <si>
    <t>Муниципальное казенное общеобразовательное учреждение гимназия города Слободского Кировской области</t>
  </si>
  <si>
    <t xml:space="preserve">Финансовое управление администрации города Слободского </t>
  </si>
  <si>
    <t>Муниципальное казенное учреждение «Централизованная бухгалтерия»</t>
  </si>
  <si>
    <t>Муниципальное казенное общеобразовательное учреждение Лицей №9 города Слободского Кировской области</t>
  </si>
  <si>
    <t>Муниципальное казенное общеобразовательное учреждение средняя общеобразовательная школа № 14 города Слободского Кировской области</t>
  </si>
  <si>
    <t>Муниципальное казенное общеобразовательное учреждение средняя общеобразовательная школа N 5 города Слободского Кировской области</t>
  </si>
  <si>
    <t>Муниципальное казенное учреждение «Слободская городская библиотека им.А.Грина»</t>
  </si>
  <si>
    <t>Муниципальное казенное образовательное учреждение дополнительного образования детей «Детская художественная школа» г. Слободского Кировской области</t>
  </si>
  <si>
    <t>Муниципальное казенное образовательное учреждение дополнительного образования детей “Детско-юношеская спортивная школа” города Слободского Кировской области</t>
  </si>
  <si>
    <t>Муниципальное казенное образовательное учреждение дополнительного образования детей Дом детского творчества г.Слободского</t>
  </si>
  <si>
    <t>Администрация города Слободского Кировской области</t>
  </si>
  <si>
    <t>ИТОГО баллов</t>
  </si>
  <si>
    <t>да</t>
  </si>
  <si>
    <t>Наименование показателя</t>
  </si>
  <si>
    <t>Наименование целевого значения</t>
  </si>
  <si>
    <t>Значение целевого показателя</t>
  </si>
  <si>
    <t>Бальная оценка</t>
  </si>
  <si>
    <t>проведены</t>
  </si>
  <si>
    <t>без нарушения сроков</t>
  </si>
  <si>
    <t>нет</t>
  </si>
  <si>
    <t>в установленные сроки</t>
  </si>
  <si>
    <t>Управление дебиторской задолженностью по доходам</t>
  </si>
  <si>
    <t>объём дебиторской задолженности по доходам на конец года</t>
  </si>
  <si>
    <t>объём дебиторской задолженности по доходам на начало года</t>
  </si>
  <si>
    <t xml:space="preserve">Управление кредиторской задолженностью </t>
  </si>
  <si>
    <t>объём кредиторской задолженности по расходам на конец года</t>
  </si>
  <si>
    <t>объём кредиторской задолженности по расходам на начало года</t>
  </si>
  <si>
    <t>Контроль и аудит</t>
  </si>
  <si>
    <t>Наличие фактов нецелевого использования бюджетных средств, выявленные органами финансового контроля</t>
  </si>
  <si>
    <t>Наличие фактов неэффективного использования бюджетных средств, выявленные органами финансового контроля</t>
  </si>
  <si>
    <t>Наличие фактов неправомерного использования бюджетных средств, выявленные органами финансового контроля</t>
  </si>
  <si>
    <t>Соблюдение законодательства Российской Федерации о размещении заказов для государственных нужд</t>
  </si>
  <si>
    <t>установлены факты нецелевого использования бюджетных средств</t>
  </si>
  <si>
    <t>установлены факты неэффективного использования бюджетных средств</t>
  </si>
  <si>
    <t>установлены факты неправомерного использования бюджетных средств</t>
  </si>
  <si>
    <t>установлены факты нарушения законодательства РФ о размещении заказов для государственных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</si>
</sst>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justify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4" xfId="0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4" xfId="0" applyFill="1" applyBorder="1"/>
    <xf numFmtId="0" fontId="1" fillId="0" borderId="2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0" fillId="0" borderId="1" xfId="0" applyNumberFormat="1" applyFill="1" applyBorder="1"/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4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22"/>
  <sheetViews>
    <sheetView topLeftCell="A2" workbookViewId="0">
      <pane xSplit="2" ySplit="7" topLeftCell="AN18" activePane="bottomRight" state="frozen"/>
      <selection activeCell="A2" sqref="A2"/>
      <selection pane="topRight" activeCell="C2" sqref="C2"/>
      <selection pane="bottomLeft" activeCell="A12" sqref="A12"/>
      <selection pane="bottomRight" activeCell="BC20" sqref="BC20"/>
    </sheetView>
  </sheetViews>
  <sheetFormatPr defaultRowHeight="15" x14ac:dyDescent="0.25"/>
  <cols>
    <col min="1" max="1" width="9.140625" style="7"/>
    <col min="2" max="2" width="82.140625" customWidth="1"/>
    <col min="3" max="12" width="9.140625" style="18"/>
    <col min="14" max="14" width="9.140625" style="18"/>
    <col min="17" max="28" width="9.140625" style="18"/>
    <col min="30" max="30" width="9.140625" style="18"/>
    <col min="33" max="57" width="9.140625" style="18"/>
  </cols>
  <sheetData>
    <row r="2" spans="1:58" ht="15.75" x14ac:dyDescent="0.25">
      <c r="B2" s="2"/>
      <c r="AV2" s="18">
        <v>0</v>
      </c>
    </row>
    <row r="3" spans="1:58" ht="18.75" x14ac:dyDescent="0.25">
      <c r="A3" s="54" t="s">
        <v>50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30"/>
      <c r="AY3" s="30"/>
      <c r="AZ3" s="30"/>
      <c r="BA3" s="30"/>
      <c r="BB3" s="30"/>
      <c r="BC3" s="30"/>
      <c r="BD3" s="30"/>
      <c r="BE3" s="30"/>
    </row>
    <row r="4" spans="1:58" ht="18.75" x14ac:dyDescent="0.25">
      <c r="A4" s="54" t="s">
        <v>51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30"/>
      <c r="AY4" s="30"/>
      <c r="AZ4" s="30"/>
      <c r="BA4" s="30"/>
      <c r="BB4" s="30"/>
      <c r="BC4" s="30"/>
      <c r="BD4" s="30"/>
      <c r="BE4" s="30"/>
    </row>
    <row r="6" spans="1:58" ht="15.75" customHeight="1" x14ac:dyDescent="0.25">
      <c r="A6" s="58" t="s">
        <v>0</v>
      </c>
      <c r="B6" s="60" t="s">
        <v>37</v>
      </c>
      <c r="C6" s="45" t="s">
        <v>1</v>
      </c>
      <c r="D6" s="46"/>
      <c r="E6" s="46"/>
      <c r="F6" s="46"/>
      <c r="G6" s="46"/>
      <c r="H6" s="46"/>
      <c r="I6" s="46"/>
      <c r="J6" s="46"/>
      <c r="K6" s="46"/>
      <c r="L6" s="47"/>
      <c r="M6" s="51" t="s">
        <v>5</v>
      </c>
      <c r="N6" s="52"/>
      <c r="O6" s="52"/>
      <c r="P6" s="52"/>
      <c r="Q6" s="52"/>
      <c r="R6" s="52"/>
      <c r="S6" s="52"/>
      <c r="T6" s="53"/>
      <c r="U6" s="36"/>
      <c r="V6" s="36"/>
      <c r="W6" s="36"/>
      <c r="X6" s="36"/>
      <c r="Y6" s="51" t="s">
        <v>8</v>
      </c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3"/>
      <c r="AL6" s="36"/>
      <c r="AM6" s="36"/>
      <c r="AN6" s="36"/>
      <c r="AO6" s="36"/>
      <c r="AP6" s="57" t="s">
        <v>13</v>
      </c>
      <c r="AQ6" s="46"/>
      <c r="AR6" s="46"/>
      <c r="AS6" s="46"/>
      <c r="AT6" s="46"/>
      <c r="AU6" s="46"/>
      <c r="AV6" s="46"/>
      <c r="AW6" s="47"/>
      <c r="AX6" s="67" t="s">
        <v>83</v>
      </c>
      <c r="AY6" s="68"/>
      <c r="AZ6" s="68"/>
      <c r="BA6" s="68"/>
      <c r="BB6" s="68"/>
      <c r="BC6" s="68"/>
      <c r="BD6" s="68"/>
      <c r="BE6" s="68"/>
      <c r="BF6" s="48" t="s">
        <v>67</v>
      </c>
    </row>
    <row r="7" spans="1:58" ht="168" customHeight="1" x14ac:dyDescent="0.25">
      <c r="A7" s="59"/>
      <c r="B7" s="61"/>
      <c r="C7" s="41" t="s">
        <v>2</v>
      </c>
      <c r="D7" s="42"/>
      <c r="E7" s="42"/>
      <c r="F7" s="41" t="s">
        <v>3</v>
      </c>
      <c r="G7" s="42"/>
      <c r="H7" s="42"/>
      <c r="I7" s="41" t="s">
        <v>4</v>
      </c>
      <c r="J7" s="43"/>
      <c r="K7" s="43"/>
      <c r="L7" s="44"/>
      <c r="M7" s="48" t="s">
        <v>6</v>
      </c>
      <c r="N7" s="49"/>
      <c r="O7" s="49"/>
      <c r="P7" s="49"/>
      <c r="Q7" s="41" t="s">
        <v>7</v>
      </c>
      <c r="R7" s="42"/>
      <c r="S7" s="42"/>
      <c r="T7" s="50"/>
      <c r="U7" s="65" t="s">
        <v>77</v>
      </c>
      <c r="V7" s="66"/>
      <c r="W7" s="66"/>
      <c r="X7" s="66"/>
      <c r="Y7" s="62" t="s">
        <v>9</v>
      </c>
      <c r="Z7" s="42"/>
      <c r="AA7" s="42"/>
      <c r="AB7" s="42"/>
      <c r="AC7" s="63" t="s">
        <v>10</v>
      </c>
      <c r="AD7" s="49"/>
      <c r="AE7" s="49"/>
      <c r="AF7" s="49"/>
      <c r="AG7" s="41" t="s">
        <v>11</v>
      </c>
      <c r="AH7" s="42"/>
      <c r="AI7" s="42"/>
      <c r="AJ7" s="41" t="s">
        <v>12</v>
      </c>
      <c r="AK7" s="44"/>
      <c r="AL7" s="41" t="s">
        <v>80</v>
      </c>
      <c r="AM7" s="41"/>
      <c r="AN7" s="41"/>
      <c r="AO7" s="41"/>
      <c r="AP7" s="64" t="s">
        <v>14</v>
      </c>
      <c r="AQ7" s="42"/>
      <c r="AR7" s="41" t="s">
        <v>15</v>
      </c>
      <c r="AS7" s="42"/>
      <c r="AT7" s="41" t="s">
        <v>16</v>
      </c>
      <c r="AU7" s="42"/>
      <c r="AV7" s="41" t="s">
        <v>17</v>
      </c>
      <c r="AW7" s="44"/>
      <c r="AX7" s="69" t="s">
        <v>84</v>
      </c>
      <c r="AY7" s="70"/>
      <c r="AZ7" s="71" t="s">
        <v>85</v>
      </c>
      <c r="BA7" s="72"/>
      <c r="BB7" s="71" t="s">
        <v>86</v>
      </c>
      <c r="BC7" s="72"/>
      <c r="BD7" s="71" t="s">
        <v>87</v>
      </c>
      <c r="BE7" s="70"/>
      <c r="BF7" s="56"/>
    </row>
    <row r="8" spans="1:58" ht="178.5" x14ac:dyDescent="0.25">
      <c r="A8" s="59"/>
      <c r="B8" s="61"/>
      <c r="C8" s="32" t="s">
        <v>18</v>
      </c>
      <c r="D8" s="32" t="s">
        <v>19</v>
      </c>
      <c r="E8" s="32" t="s">
        <v>20</v>
      </c>
      <c r="F8" s="32" t="s">
        <v>21</v>
      </c>
      <c r="G8" s="32" t="s">
        <v>19</v>
      </c>
      <c r="H8" s="32" t="s">
        <v>20</v>
      </c>
      <c r="I8" s="10" t="s">
        <v>22</v>
      </c>
      <c r="J8" s="10" t="s">
        <v>23</v>
      </c>
      <c r="K8" s="10" t="s">
        <v>19</v>
      </c>
      <c r="L8" s="26" t="s">
        <v>20</v>
      </c>
      <c r="M8" s="13" t="s">
        <v>24</v>
      </c>
      <c r="N8" s="10" t="s">
        <v>25</v>
      </c>
      <c r="O8" s="12" t="s">
        <v>19</v>
      </c>
      <c r="P8" s="12" t="s">
        <v>20</v>
      </c>
      <c r="Q8" s="28" t="s">
        <v>24</v>
      </c>
      <c r="R8" s="28" t="s">
        <v>26</v>
      </c>
      <c r="S8" s="28" t="s">
        <v>19</v>
      </c>
      <c r="T8" s="26" t="s">
        <v>20</v>
      </c>
      <c r="U8" s="32" t="s">
        <v>78</v>
      </c>
      <c r="V8" s="32" t="s">
        <v>79</v>
      </c>
      <c r="W8" s="32" t="s">
        <v>19</v>
      </c>
      <c r="X8" s="26" t="s">
        <v>20</v>
      </c>
      <c r="Y8" s="27" t="s">
        <v>27</v>
      </c>
      <c r="Z8" s="10" t="s">
        <v>28</v>
      </c>
      <c r="AA8" s="10" t="s">
        <v>19</v>
      </c>
      <c r="AB8" s="10" t="s">
        <v>20</v>
      </c>
      <c r="AC8" s="10" t="s">
        <v>29</v>
      </c>
      <c r="AD8" s="28" t="s">
        <v>30</v>
      </c>
      <c r="AE8" s="12" t="s">
        <v>19</v>
      </c>
      <c r="AF8" s="12" t="s">
        <v>20</v>
      </c>
      <c r="AG8" s="32" t="s">
        <v>31</v>
      </c>
      <c r="AH8" s="32" t="s">
        <v>19</v>
      </c>
      <c r="AI8" s="32" t="s">
        <v>20</v>
      </c>
      <c r="AJ8" s="32" t="s">
        <v>32</v>
      </c>
      <c r="AK8" s="26" t="s">
        <v>20</v>
      </c>
      <c r="AL8" s="32" t="s">
        <v>81</v>
      </c>
      <c r="AM8" s="32" t="s">
        <v>82</v>
      </c>
      <c r="AN8" s="32" t="s">
        <v>19</v>
      </c>
      <c r="AO8" s="26" t="s">
        <v>20</v>
      </c>
      <c r="AP8" s="33" t="s">
        <v>33</v>
      </c>
      <c r="AQ8" s="32" t="s">
        <v>20</v>
      </c>
      <c r="AR8" s="32" t="s">
        <v>34</v>
      </c>
      <c r="AS8" s="32" t="s">
        <v>20</v>
      </c>
      <c r="AT8" s="32" t="s">
        <v>35</v>
      </c>
      <c r="AU8" s="32" t="s">
        <v>20</v>
      </c>
      <c r="AV8" s="28" t="s">
        <v>36</v>
      </c>
      <c r="AW8" s="26" t="s">
        <v>20</v>
      </c>
      <c r="AX8" s="34" t="s">
        <v>88</v>
      </c>
      <c r="AY8" s="35" t="s">
        <v>20</v>
      </c>
      <c r="AZ8" s="31" t="s">
        <v>89</v>
      </c>
      <c r="BA8" s="31" t="s">
        <v>20</v>
      </c>
      <c r="BB8" s="31" t="s">
        <v>90</v>
      </c>
      <c r="BC8" s="31" t="s">
        <v>20</v>
      </c>
      <c r="BD8" s="31" t="s">
        <v>91</v>
      </c>
      <c r="BE8" s="35" t="s">
        <v>20</v>
      </c>
      <c r="BF8" s="56"/>
    </row>
    <row r="9" spans="1:58" x14ac:dyDescent="0.25">
      <c r="A9" s="8">
        <v>1</v>
      </c>
      <c r="B9" s="4" t="s">
        <v>54</v>
      </c>
      <c r="C9" s="19">
        <v>2</v>
      </c>
      <c r="D9" s="29">
        <f>C9/4</f>
        <v>0.5</v>
      </c>
      <c r="E9" s="19">
        <v>1</v>
      </c>
      <c r="F9" s="19">
        <v>0</v>
      </c>
      <c r="G9" s="20">
        <f>F9/4</f>
        <v>0</v>
      </c>
      <c r="H9" s="19">
        <v>1</v>
      </c>
      <c r="I9" s="19">
        <v>0</v>
      </c>
      <c r="J9" s="19">
        <v>2347</v>
      </c>
      <c r="K9" s="20">
        <f>I9/J9</f>
        <v>0</v>
      </c>
      <c r="L9" s="24">
        <v>0</v>
      </c>
      <c r="M9" s="14">
        <v>0</v>
      </c>
      <c r="N9" s="19">
        <v>0</v>
      </c>
      <c r="O9" s="11" t="e">
        <f>M9/((N9/4)*4)</f>
        <v>#DIV/0!</v>
      </c>
      <c r="P9" s="9">
        <v>1</v>
      </c>
      <c r="Q9" s="29">
        <v>0</v>
      </c>
      <c r="R9" s="19">
        <v>0</v>
      </c>
      <c r="S9" s="20" t="e">
        <f>Q9/R9</f>
        <v>#DIV/0!</v>
      </c>
      <c r="T9" s="24">
        <v>1</v>
      </c>
      <c r="U9" s="19">
        <v>0</v>
      </c>
      <c r="V9" s="19">
        <v>0</v>
      </c>
      <c r="W9" s="20" t="e">
        <f>U9/V9</f>
        <v>#DIV/0!</v>
      </c>
      <c r="X9" s="24">
        <v>1</v>
      </c>
      <c r="Y9" s="25">
        <v>0</v>
      </c>
      <c r="Z9" s="19">
        <v>0</v>
      </c>
      <c r="AA9" s="20" t="e">
        <f>Y9/Z9</f>
        <v>#DIV/0!</v>
      </c>
      <c r="AB9" s="19">
        <v>0</v>
      </c>
      <c r="AC9" s="9">
        <v>0</v>
      </c>
      <c r="AD9" s="19">
        <v>0</v>
      </c>
      <c r="AE9" s="11" t="e">
        <f>AC9/AD9</f>
        <v>#DIV/0!</v>
      </c>
      <c r="AF9" s="9">
        <v>0</v>
      </c>
      <c r="AG9" s="19">
        <v>10</v>
      </c>
      <c r="AH9" s="20">
        <f>AG9/12</f>
        <v>0.83333333333333337</v>
      </c>
      <c r="AI9" s="19">
        <v>1</v>
      </c>
      <c r="AJ9" s="19">
        <v>0</v>
      </c>
      <c r="AK9" s="24">
        <v>0</v>
      </c>
      <c r="AL9" s="19">
        <v>38.799999999999997</v>
      </c>
      <c r="AM9" s="19">
        <v>19.7</v>
      </c>
      <c r="AN9" s="20">
        <f>AL9/AM9</f>
        <v>1.9695431472081217</v>
      </c>
      <c r="AO9" s="24">
        <v>-1</v>
      </c>
      <c r="AP9" s="25">
        <v>0</v>
      </c>
      <c r="AQ9" s="19">
        <v>0.5</v>
      </c>
      <c r="AR9" s="19">
        <v>0</v>
      </c>
      <c r="AS9" s="19">
        <v>0</v>
      </c>
      <c r="AT9" s="19">
        <v>0</v>
      </c>
      <c r="AU9" s="19">
        <v>1</v>
      </c>
      <c r="AV9" s="19">
        <v>0</v>
      </c>
      <c r="AW9" s="24">
        <v>2</v>
      </c>
      <c r="AX9" s="40" t="s">
        <v>75</v>
      </c>
      <c r="AY9" s="24">
        <v>0</v>
      </c>
      <c r="AZ9" s="40" t="s">
        <v>75</v>
      </c>
      <c r="BA9" s="24">
        <v>0</v>
      </c>
      <c r="BB9" s="40" t="s">
        <v>75</v>
      </c>
      <c r="BC9" s="24">
        <v>0</v>
      </c>
      <c r="BD9" s="40" t="s">
        <v>75</v>
      </c>
      <c r="BE9" s="24">
        <v>0</v>
      </c>
      <c r="BF9" s="14">
        <f>E9+H9+L9+P9+T9+X9+AB9+AF9+AI9+AK9+AO9+AQ9+AS9+AU9+AW9+AY9+BA9+BC9+BE9</f>
        <v>8.5</v>
      </c>
    </row>
    <row r="10" spans="1:58" x14ac:dyDescent="0.25">
      <c r="A10" s="8">
        <v>2</v>
      </c>
      <c r="B10" s="5" t="s">
        <v>55</v>
      </c>
      <c r="C10" s="19">
        <v>8</v>
      </c>
      <c r="D10" s="29">
        <f t="shared" ref="D10:D21" si="0">C10/4</f>
        <v>2</v>
      </c>
      <c r="E10" s="19">
        <v>1</v>
      </c>
      <c r="F10" s="19">
        <v>6</v>
      </c>
      <c r="G10" s="20">
        <f t="shared" ref="G10:G21" si="1">F10/4</f>
        <v>1.5</v>
      </c>
      <c r="H10" s="19">
        <v>0</v>
      </c>
      <c r="I10" s="19">
        <v>9591</v>
      </c>
      <c r="J10" s="19">
        <v>9603.1</v>
      </c>
      <c r="K10" s="20">
        <f t="shared" ref="K10:K21" si="2">I10/J10</f>
        <v>0.99873999021149418</v>
      </c>
      <c r="L10" s="24">
        <v>1</v>
      </c>
      <c r="M10" s="14">
        <v>1748.9</v>
      </c>
      <c r="N10" s="19">
        <v>1786.2</v>
      </c>
      <c r="O10" s="11">
        <f t="shared" ref="O10:O21" si="3">M10/((N10/4)*4)</f>
        <v>0.97911767999104249</v>
      </c>
      <c r="P10" s="9">
        <v>0</v>
      </c>
      <c r="Q10" s="29">
        <v>1387.3</v>
      </c>
      <c r="R10" s="19">
        <v>1350</v>
      </c>
      <c r="S10" s="20">
        <f t="shared" ref="S10:S21" si="4">Q10/R10</f>
        <v>1.0276296296296297</v>
      </c>
      <c r="T10" s="24">
        <v>1</v>
      </c>
      <c r="U10" s="19">
        <v>27.8</v>
      </c>
      <c r="V10" s="19">
        <v>0.1</v>
      </c>
      <c r="W10" s="20">
        <f t="shared" ref="W10:W21" si="5">U10/V10</f>
        <v>278</v>
      </c>
      <c r="X10" s="24">
        <v>0</v>
      </c>
      <c r="Y10" s="25">
        <v>571</v>
      </c>
      <c r="Z10" s="19">
        <v>565</v>
      </c>
      <c r="AA10" s="20">
        <f t="shared" ref="AA10:AA21" si="6">Y10/Z10</f>
        <v>1.0106194690265486</v>
      </c>
      <c r="AB10" s="19">
        <v>1</v>
      </c>
      <c r="AC10" s="9">
        <v>228.9</v>
      </c>
      <c r="AD10" s="19">
        <v>228.9</v>
      </c>
      <c r="AE10" s="11">
        <f t="shared" ref="AE10:AE21" si="7">AC10/AD10</f>
        <v>1</v>
      </c>
      <c r="AF10" s="9">
        <v>1</v>
      </c>
      <c r="AG10" s="19">
        <v>15</v>
      </c>
      <c r="AH10" s="20">
        <f t="shared" ref="AH10:AH21" si="8">AG10/12</f>
        <v>1.25</v>
      </c>
      <c r="AI10" s="19">
        <v>0.5</v>
      </c>
      <c r="AJ10" s="19">
        <v>0</v>
      </c>
      <c r="AK10" s="24">
        <v>0</v>
      </c>
      <c r="AL10" s="19">
        <v>384.2</v>
      </c>
      <c r="AM10" s="19">
        <v>336.3</v>
      </c>
      <c r="AN10" s="20">
        <f t="shared" ref="AN10:AN21" si="9">AL10/AM10</f>
        <v>1.1424323520666071</v>
      </c>
      <c r="AO10" s="24">
        <v>-1</v>
      </c>
      <c r="AP10" s="25">
        <v>0</v>
      </c>
      <c r="AQ10" s="19">
        <v>0.5</v>
      </c>
      <c r="AR10" s="40" t="s">
        <v>68</v>
      </c>
      <c r="AS10" s="19">
        <v>1</v>
      </c>
      <c r="AT10" s="19">
        <v>0</v>
      </c>
      <c r="AU10" s="19">
        <v>1</v>
      </c>
      <c r="AV10" s="19">
        <v>0</v>
      </c>
      <c r="AW10" s="24">
        <v>2</v>
      </c>
      <c r="AX10" s="40" t="s">
        <v>75</v>
      </c>
      <c r="AY10" s="24">
        <v>0</v>
      </c>
      <c r="AZ10" s="40" t="s">
        <v>75</v>
      </c>
      <c r="BA10" s="24">
        <v>0</v>
      </c>
      <c r="BB10" s="40" t="s">
        <v>75</v>
      </c>
      <c r="BC10" s="24">
        <v>0</v>
      </c>
      <c r="BD10" s="40" t="s">
        <v>75</v>
      </c>
      <c r="BE10" s="24">
        <v>0</v>
      </c>
      <c r="BF10" s="14">
        <f t="shared" ref="BF10:BF21" si="10">E10+H10+L10+P10+T10+X10+AB10+AF10+AI10+AK10+AO10+AQ10+AS10+AU10+AW10+AY10+BA10+BC10+BE10</f>
        <v>9</v>
      </c>
    </row>
    <row r="11" spans="1:58" ht="26.25" x14ac:dyDescent="0.25">
      <c r="A11" s="8">
        <v>3</v>
      </c>
      <c r="B11" s="6" t="s">
        <v>56</v>
      </c>
      <c r="C11" s="19">
        <v>12</v>
      </c>
      <c r="D11" s="29">
        <f t="shared" si="0"/>
        <v>3</v>
      </c>
      <c r="E11" s="19">
        <v>0</v>
      </c>
      <c r="F11" s="19">
        <v>3</v>
      </c>
      <c r="G11" s="20">
        <f t="shared" si="1"/>
        <v>0.75</v>
      </c>
      <c r="H11" s="19">
        <v>1</v>
      </c>
      <c r="I11" s="19">
        <v>31379.200000000001</v>
      </c>
      <c r="J11" s="19">
        <v>31399.599999999999</v>
      </c>
      <c r="K11" s="20">
        <f t="shared" si="2"/>
        <v>0.9993503101950344</v>
      </c>
      <c r="L11" s="24">
        <v>1</v>
      </c>
      <c r="M11" s="14">
        <v>29506.7</v>
      </c>
      <c r="N11" s="19">
        <v>29509.8</v>
      </c>
      <c r="O11" s="11">
        <f t="shared" si="3"/>
        <v>0.99989495015215291</v>
      </c>
      <c r="P11" s="9">
        <v>1</v>
      </c>
      <c r="Q11" s="29">
        <v>308.39999999999998</v>
      </c>
      <c r="R11" s="19">
        <v>311.39999999999998</v>
      </c>
      <c r="S11" s="20">
        <f t="shared" si="4"/>
        <v>0.99036608863198461</v>
      </c>
      <c r="T11" s="24">
        <v>1</v>
      </c>
      <c r="U11" s="19">
        <v>4</v>
      </c>
      <c r="V11" s="19">
        <v>4</v>
      </c>
      <c r="W11" s="20">
        <f t="shared" si="5"/>
        <v>1</v>
      </c>
      <c r="X11" s="24">
        <v>1</v>
      </c>
      <c r="Y11" s="25">
        <v>580</v>
      </c>
      <c r="Z11" s="19">
        <v>571</v>
      </c>
      <c r="AA11" s="20">
        <f t="shared" si="6"/>
        <v>1.0157618213660244</v>
      </c>
      <c r="AB11" s="19">
        <v>1</v>
      </c>
      <c r="AC11" s="9">
        <v>81</v>
      </c>
      <c r="AD11" s="19">
        <v>81</v>
      </c>
      <c r="AE11" s="11">
        <f t="shared" si="7"/>
        <v>1</v>
      </c>
      <c r="AF11" s="9">
        <v>1</v>
      </c>
      <c r="AG11" s="19">
        <v>12</v>
      </c>
      <c r="AH11" s="20">
        <f t="shared" si="8"/>
        <v>1</v>
      </c>
      <c r="AI11" s="19">
        <v>1</v>
      </c>
      <c r="AJ11" s="19">
        <v>0</v>
      </c>
      <c r="AK11" s="24">
        <v>0</v>
      </c>
      <c r="AL11" s="19">
        <v>803.7</v>
      </c>
      <c r="AM11" s="19">
        <v>629.70000000000005</v>
      </c>
      <c r="AN11" s="20">
        <f t="shared" si="9"/>
        <v>1.2763220581229155</v>
      </c>
      <c r="AO11" s="24">
        <v>-1</v>
      </c>
      <c r="AP11" s="25">
        <v>0</v>
      </c>
      <c r="AQ11" s="19">
        <v>0.5</v>
      </c>
      <c r="AR11" s="40" t="s">
        <v>68</v>
      </c>
      <c r="AS11" s="19">
        <v>1</v>
      </c>
      <c r="AT11" s="19">
        <v>0</v>
      </c>
      <c r="AU11" s="19">
        <v>1</v>
      </c>
      <c r="AV11" s="19">
        <v>0</v>
      </c>
      <c r="AW11" s="24">
        <v>2</v>
      </c>
      <c r="AX11" s="40" t="s">
        <v>75</v>
      </c>
      <c r="AY11" s="24">
        <v>0</v>
      </c>
      <c r="AZ11" s="40" t="s">
        <v>75</v>
      </c>
      <c r="BA11" s="24">
        <v>0</v>
      </c>
      <c r="BB11" s="40" t="s">
        <v>75</v>
      </c>
      <c r="BC11" s="24">
        <v>0</v>
      </c>
      <c r="BD11" s="40" t="s">
        <v>75</v>
      </c>
      <c r="BE11" s="24">
        <v>0</v>
      </c>
      <c r="BF11" s="14">
        <f t="shared" si="10"/>
        <v>11.5</v>
      </c>
    </row>
    <row r="12" spans="1:58" x14ac:dyDescent="0.25">
      <c r="A12" s="8">
        <v>5</v>
      </c>
      <c r="B12" s="4" t="s">
        <v>57</v>
      </c>
      <c r="C12" s="19">
        <v>3</v>
      </c>
      <c r="D12" s="29">
        <f t="shared" si="0"/>
        <v>0.75</v>
      </c>
      <c r="E12" s="19">
        <v>1</v>
      </c>
      <c r="F12" s="19">
        <v>0</v>
      </c>
      <c r="G12" s="20">
        <f t="shared" si="1"/>
        <v>0</v>
      </c>
      <c r="H12" s="19">
        <v>1</v>
      </c>
      <c r="I12" s="19">
        <v>0</v>
      </c>
      <c r="J12" s="19">
        <v>177771.3</v>
      </c>
      <c r="K12" s="20">
        <f t="shared" si="2"/>
        <v>0</v>
      </c>
      <c r="L12" s="24">
        <v>0</v>
      </c>
      <c r="M12" s="14">
        <v>144817.70000000001</v>
      </c>
      <c r="N12" s="19">
        <v>144817.70000000001</v>
      </c>
      <c r="O12" s="11">
        <f t="shared" si="3"/>
        <v>1</v>
      </c>
      <c r="P12" s="9">
        <v>1</v>
      </c>
      <c r="Q12" s="29">
        <v>0</v>
      </c>
      <c r="R12" s="19">
        <v>0</v>
      </c>
      <c r="S12" s="20" t="e">
        <f t="shared" si="4"/>
        <v>#DIV/0!</v>
      </c>
      <c r="T12" s="24">
        <v>1</v>
      </c>
      <c r="U12" s="19">
        <v>1.9</v>
      </c>
      <c r="V12" s="19">
        <v>1.9</v>
      </c>
      <c r="W12" s="20">
        <f t="shared" si="5"/>
        <v>1</v>
      </c>
      <c r="X12" s="24">
        <v>1</v>
      </c>
      <c r="Y12" s="25">
        <v>0</v>
      </c>
      <c r="Z12" s="19">
        <v>0</v>
      </c>
      <c r="AA12" s="20" t="e">
        <f t="shared" si="6"/>
        <v>#DIV/0!</v>
      </c>
      <c r="AB12" s="19">
        <v>0</v>
      </c>
      <c r="AC12" s="9">
        <v>0</v>
      </c>
      <c r="AD12" s="19">
        <v>0</v>
      </c>
      <c r="AE12" s="11" t="e">
        <f t="shared" si="7"/>
        <v>#DIV/0!</v>
      </c>
      <c r="AF12" s="9">
        <v>0</v>
      </c>
      <c r="AG12" s="19">
        <v>8</v>
      </c>
      <c r="AH12" s="20">
        <f t="shared" si="8"/>
        <v>0.66666666666666663</v>
      </c>
      <c r="AI12" s="19">
        <v>1</v>
      </c>
      <c r="AJ12" s="19">
        <v>0</v>
      </c>
      <c r="AK12" s="24">
        <v>0</v>
      </c>
      <c r="AL12" s="19">
        <v>4.0999999999999996</v>
      </c>
      <c r="AM12" s="19">
        <v>4.9000000000000004</v>
      </c>
      <c r="AN12" s="20">
        <f t="shared" si="9"/>
        <v>0.83673469387755084</v>
      </c>
      <c r="AO12" s="24">
        <v>1</v>
      </c>
      <c r="AP12" s="25">
        <v>0</v>
      </c>
      <c r="AQ12" s="19">
        <v>0.5</v>
      </c>
      <c r="AR12" s="19">
        <v>0</v>
      </c>
      <c r="AS12" s="19">
        <v>0</v>
      </c>
      <c r="AT12" s="19">
        <v>0</v>
      </c>
      <c r="AU12" s="19">
        <v>1</v>
      </c>
      <c r="AV12" s="19">
        <v>0</v>
      </c>
      <c r="AW12" s="24">
        <v>2</v>
      </c>
      <c r="AX12" s="40" t="s">
        <v>75</v>
      </c>
      <c r="AY12" s="24">
        <v>0</v>
      </c>
      <c r="AZ12" s="40" t="s">
        <v>75</v>
      </c>
      <c r="BA12" s="24">
        <v>0</v>
      </c>
      <c r="BB12" s="40" t="s">
        <v>75</v>
      </c>
      <c r="BC12" s="24">
        <v>0</v>
      </c>
      <c r="BD12" s="40" t="s">
        <v>75</v>
      </c>
      <c r="BE12" s="24">
        <v>0</v>
      </c>
      <c r="BF12" s="14">
        <f t="shared" si="10"/>
        <v>10.5</v>
      </c>
    </row>
    <row r="13" spans="1:58" x14ac:dyDescent="0.25">
      <c r="A13" s="8">
        <v>6</v>
      </c>
      <c r="B13" s="6" t="s">
        <v>58</v>
      </c>
      <c r="C13" s="19">
        <v>27</v>
      </c>
      <c r="D13" s="29">
        <f t="shared" si="0"/>
        <v>6.75</v>
      </c>
      <c r="E13" s="19">
        <v>0</v>
      </c>
      <c r="F13" s="19">
        <v>5</v>
      </c>
      <c r="G13" s="20">
        <f t="shared" si="1"/>
        <v>1.25</v>
      </c>
      <c r="H13" s="19">
        <v>0</v>
      </c>
      <c r="I13" s="19">
        <v>166134.79999999999</v>
      </c>
      <c r="J13" s="19">
        <v>168425.2</v>
      </c>
      <c r="K13" s="20">
        <f t="shared" si="2"/>
        <v>0.98640108487328482</v>
      </c>
      <c r="L13" s="24">
        <v>0</v>
      </c>
      <c r="M13" s="14">
        <v>129186.2</v>
      </c>
      <c r="N13" s="19">
        <v>129799.4</v>
      </c>
      <c r="O13" s="11">
        <f t="shared" si="3"/>
        <v>0.99527578709916997</v>
      </c>
      <c r="P13" s="9">
        <v>1</v>
      </c>
      <c r="Q13" s="29">
        <v>33796.199999999997</v>
      </c>
      <c r="R13" s="19">
        <v>34410.9</v>
      </c>
      <c r="S13" s="20">
        <f t="shared" si="4"/>
        <v>0.9821364741985823</v>
      </c>
      <c r="T13" s="24">
        <v>0.5</v>
      </c>
      <c r="U13" s="19">
        <v>1571.9</v>
      </c>
      <c r="V13" s="19">
        <v>567.9</v>
      </c>
      <c r="W13" s="20">
        <f t="shared" si="5"/>
        <v>2.7679168867758412</v>
      </c>
      <c r="X13" s="24">
        <v>0</v>
      </c>
      <c r="Y13" s="25">
        <v>398518</v>
      </c>
      <c r="Z13" s="19">
        <v>411614</v>
      </c>
      <c r="AA13" s="20">
        <f t="shared" si="6"/>
        <v>0.96818378383631265</v>
      </c>
      <c r="AB13" s="19">
        <v>1</v>
      </c>
      <c r="AC13" s="9">
        <v>186.3</v>
      </c>
      <c r="AD13" s="19">
        <v>186.3</v>
      </c>
      <c r="AE13" s="11">
        <f t="shared" si="7"/>
        <v>1</v>
      </c>
      <c r="AF13" s="9">
        <v>1</v>
      </c>
      <c r="AG13" s="19">
        <v>14</v>
      </c>
      <c r="AH13" s="20">
        <f t="shared" si="8"/>
        <v>1.1666666666666667</v>
      </c>
      <c r="AI13" s="19">
        <v>0.5</v>
      </c>
      <c r="AJ13" s="19">
        <v>0</v>
      </c>
      <c r="AK13" s="24">
        <v>0</v>
      </c>
      <c r="AL13" s="19">
        <v>14450.3</v>
      </c>
      <c r="AM13" s="19">
        <v>5040.1000000000004</v>
      </c>
      <c r="AN13" s="20">
        <f t="shared" si="9"/>
        <v>2.8670661296402846</v>
      </c>
      <c r="AO13" s="24">
        <v>-1</v>
      </c>
      <c r="AP13" s="25">
        <v>300.89999999999998</v>
      </c>
      <c r="AQ13" s="19">
        <v>-1</v>
      </c>
      <c r="AR13" s="40" t="s">
        <v>68</v>
      </c>
      <c r="AS13" s="19">
        <v>1</v>
      </c>
      <c r="AT13" s="19">
        <v>0</v>
      </c>
      <c r="AU13" s="19">
        <v>1</v>
      </c>
      <c r="AV13" s="19">
        <v>0</v>
      </c>
      <c r="AW13" s="24">
        <v>2</v>
      </c>
      <c r="AX13" s="40" t="s">
        <v>75</v>
      </c>
      <c r="AY13" s="24">
        <v>0</v>
      </c>
      <c r="AZ13" s="40" t="s">
        <v>75</v>
      </c>
      <c r="BA13" s="24">
        <v>0</v>
      </c>
      <c r="BB13" s="40" t="s">
        <v>68</v>
      </c>
      <c r="BC13" s="19">
        <v>-0.5</v>
      </c>
      <c r="BD13" s="40" t="s">
        <v>75</v>
      </c>
      <c r="BE13" s="24">
        <v>0</v>
      </c>
      <c r="BF13" s="14">
        <f t="shared" si="10"/>
        <v>5.5</v>
      </c>
    </row>
    <row r="14" spans="1:58" ht="26.25" x14ac:dyDescent="0.25">
      <c r="A14" s="8">
        <v>7</v>
      </c>
      <c r="B14" s="6" t="s">
        <v>59</v>
      </c>
      <c r="C14" s="19">
        <v>7</v>
      </c>
      <c r="D14" s="29">
        <f t="shared" si="0"/>
        <v>1.75</v>
      </c>
      <c r="E14" s="19">
        <v>1</v>
      </c>
      <c r="F14" s="19">
        <v>4</v>
      </c>
      <c r="G14" s="20">
        <f t="shared" si="1"/>
        <v>1</v>
      </c>
      <c r="H14" s="19">
        <v>1</v>
      </c>
      <c r="I14" s="19">
        <v>28636.799999999999</v>
      </c>
      <c r="J14" s="19">
        <v>28220.2</v>
      </c>
      <c r="K14" s="20">
        <f t="shared" si="2"/>
        <v>1.0147624751064839</v>
      </c>
      <c r="L14" s="24">
        <v>1</v>
      </c>
      <c r="M14" s="14">
        <v>25702.799999999999</v>
      </c>
      <c r="N14" s="19">
        <v>25709.7</v>
      </c>
      <c r="O14" s="11">
        <f t="shared" si="3"/>
        <v>0.99973161880535355</v>
      </c>
      <c r="P14" s="9">
        <v>1</v>
      </c>
      <c r="Q14" s="29">
        <v>224.1</v>
      </c>
      <c r="R14" s="19">
        <v>231</v>
      </c>
      <c r="S14" s="20">
        <f t="shared" si="4"/>
        <v>0.97012987012987006</v>
      </c>
      <c r="T14" s="24">
        <v>0.5</v>
      </c>
      <c r="U14" s="19">
        <v>82.1</v>
      </c>
      <c r="V14" s="19">
        <v>7.1</v>
      </c>
      <c r="W14" s="20">
        <f t="shared" si="5"/>
        <v>11.56338028169014</v>
      </c>
      <c r="X14" s="24">
        <v>0</v>
      </c>
      <c r="Y14" s="25">
        <v>561</v>
      </c>
      <c r="Z14" s="19">
        <v>572</v>
      </c>
      <c r="AA14" s="20">
        <f t="shared" si="6"/>
        <v>0.98076923076923073</v>
      </c>
      <c r="AB14" s="19">
        <v>1</v>
      </c>
      <c r="AC14" s="9">
        <v>0</v>
      </c>
      <c r="AD14" s="19">
        <v>0</v>
      </c>
      <c r="AE14" s="11" t="e">
        <f t="shared" si="7"/>
        <v>#DIV/0!</v>
      </c>
      <c r="AF14" s="9">
        <v>0</v>
      </c>
      <c r="AG14" s="19">
        <v>12</v>
      </c>
      <c r="AH14" s="20">
        <f t="shared" si="8"/>
        <v>1</v>
      </c>
      <c r="AI14" s="19">
        <v>1</v>
      </c>
      <c r="AJ14" s="19">
        <v>0</v>
      </c>
      <c r="AK14" s="24">
        <v>0</v>
      </c>
      <c r="AL14" s="19">
        <v>195.2</v>
      </c>
      <c r="AM14" s="19">
        <v>422.5</v>
      </c>
      <c r="AN14" s="20">
        <f t="shared" si="9"/>
        <v>0.46201183431952658</v>
      </c>
      <c r="AO14" s="24">
        <v>1</v>
      </c>
      <c r="AP14" s="25">
        <v>0</v>
      </c>
      <c r="AQ14" s="19">
        <v>0.5</v>
      </c>
      <c r="AR14" s="40" t="s">
        <v>68</v>
      </c>
      <c r="AS14" s="19">
        <v>1</v>
      </c>
      <c r="AT14" s="19">
        <v>0</v>
      </c>
      <c r="AU14" s="19">
        <v>1</v>
      </c>
      <c r="AV14" s="19">
        <v>0</v>
      </c>
      <c r="AW14" s="24">
        <v>2</v>
      </c>
      <c r="AX14" s="40" t="s">
        <v>75</v>
      </c>
      <c r="AY14" s="24">
        <v>0</v>
      </c>
      <c r="AZ14" s="40" t="s">
        <v>75</v>
      </c>
      <c r="BA14" s="24">
        <v>0</v>
      </c>
      <c r="BB14" s="40" t="s">
        <v>75</v>
      </c>
      <c r="BC14" s="24">
        <v>0</v>
      </c>
      <c r="BD14" s="40" t="s">
        <v>75</v>
      </c>
      <c r="BE14" s="24">
        <v>0</v>
      </c>
      <c r="BF14" s="14">
        <f t="shared" si="10"/>
        <v>12</v>
      </c>
    </row>
    <row r="15" spans="1:58" ht="26.25" x14ac:dyDescent="0.25">
      <c r="A15" s="8">
        <v>8</v>
      </c>
      <c r="B15" s="5" t="s">
        <v>60</v>
      </c>
      <c r="C15" s="19">
        <v>5</v>
      </c>
      <c r="D15" s="29">
        <f t="shared" si="0"/>
        <v>1.25</v>
      </c>
      <c r="E15" s="19">
        <v>1</v>
      </c>
      <c r="F15" s="19">
        <v>3</v>
      </c>
      <c r="G15" s="20">
        <f t="shared" si="1"/>
        <v>0.75</v>
      </c>
      <c r="H15" s="19">
        <v>1</v>
      </c>
      <c r="I15" s="19">
        <v>29136.7</v>
      </c>
      <c r="J15" s="19">
        <v>29213.9</v>
      </c>
      <c r="K15" s="20">
        <f t="shared" si="2"/>
        <v>0.99735742232293534</v>
      </c>
      <c r="L15" s="24">
        <v>1</v>
      </c>
      <c r="M15" s="14">
        <v>22920.799999999999</v>
      </c>
      <c r="N15" s="19">
        <v>22946.5</v>
      </c>
      <c r="O15" s="11">
        <f t="shared" si="3"/>
        <v>0.9988800034863704</v>
      </c>
      <c r="P15" s="9">
        <v>1</v>
      </c>
      <c r="Q15" s="29">
        <v>389.6</v>
      </c>
      <c r="R15" s="19">
        <v>414.9</v>
      </c>
      <c r="S15" s="20">
        <f t="shared" si="4"/>
        <v>0.93902145095203671</v>
      </c>
      <c r="T15" s="24">
        <v>0</v>
      </c>
      <c r="U15" s="19">
        <v>278.10000000000002</v>
      </c>
      <c r="V15" s="19">
        <v>240.3</v>
      </c>
      <c r="W15" s="20">
        <f t="shared" si="5"/>
        <v>1.1573033707865168</v>
      </c>
      <c r="X15" s="24">
        <v>0</v>
      </c>
      <c r="Y15" s="25">
        <v>997</v>
      </c>
      <c r="Z15" s="19">
        <v>1067</v>
      </c>
      <c r="AA15" s="20">
        <f t="shared" si="6"/>
        <v>0.93439550140581074</v>
      </c>
      <c r="AB15" s="19">
        <v>0.5</v>
      </c>
      <c r="AC15" s="19">
        <v>81</v>
      </c>
      <c r="AD15" s="19">
        <v>81</v>
      </c>
      <c r="AE15" s="11">
        <f t="shared" si="7"/>
        <v>1</v>
      </c>
      <c r="AF15" s="9">
        <v>1</v>
      </c>
      <c r="AG15" s="19">
        <v>11</v>
      </c>
      <c r="AH15" s="20">
        <f t="shared" si="8"/>
        <v>0.91666666666666663</v>
      </c>
      <c r="AI15" s="19">
        <v>1</v>
      </c>
      <c r="AJ15" s="19">
        <v>0</v>
      </c>
      <c r="AK15" s="24">
        <v>0</v>
      </c>
      <c r="AL15" s="19">
        <v>3116.1</v>
      </c>
      <c r="AM15" s="19">
        <v>1119.8</v>
      </c>
      <c r="AN15" s="20">
        <f t="shared" si="9"/>
        <v>2.7827290587604931</v>
      </c>
      <c r="AO15" s="24">
        <v>-1</v>
      </c>
      <c r="AP15" s="25">
        <v>367.4</v>
      </c>
      <c r="AQ15" s="19">
        <v>-1</v>
      </c>
      <c r="AR15" s="40" t="s">
        <v>68</v>
      </c>
      <c r="AS15" s="19">
        <v>1</v>
      </c>
      <c r="AT15" s="19">
        <v>0</v>
      </c>
      <c r="AU15" s="19">
        <v>1</v>
      </c>
      <c r="AV15" s="19">
        <v>0</v>
      </c>
      <c r="AW15" s="24">
        <v>2</v>
      </c>
      <c r="AX15" s="40" t="s">
        <v>75</v>
      </c>
      <c r="AY15" s="24">
        <v>0</v>
      </c>
      <c r="AZ15" s="40" t="s">
        <v>75</v>
      </c>
      <c r="BA15" s="24">
        <v>0</v>
      </c>
      <c r="BB15" s="40" t="s">
        <v>75</v>
      </c>
      <c r="BC15" s="24">
        <v>0</v>
      </c>
      <c r="BD15" s="40" t="s">
        <v>68</v>
      </c>
      <c r="BE15" s="24">
        <v>-1</v>
      </c>
      <c r="BF15" s="14">
        <f t="shared" si="10"/>
        <v>7.5</v>
      </c>
    </row>
    <row r="16" spans="1:58" s="18" customFormat="1" ht="26.25" x14ac:dyDescent="0.25">
      <c r="A16" s="23">
        <v>9</v>
      </c>
      <c r="B16" s="5" t="s">
        <v>61</v>
      </c>
      <c r="C16" s="19">
        <v>10</v>
      </c>
      <c r="D16" s="29">
        <f t="shared" si="0"/>
        <v>2.5</v>
      </c>
      <c r="E16" s="19">
        <v>0</v>
      </c>
      <c r="F16" s="19">
        <v>10</v>
      </c>
      <c r="G16" s="20">
        <f t="shared" si="1"/>
        <v>2.5</v>
      </c>
      <c r="H16" s="19">
        <v>0</v>
      </c>
      <c r="I16" s="19">
        <v>27686</v>
      </c>
      <c r="J16" s="19">
        <v>27866.7</v>
      </c>
      <c r="K16" s="20">
        <f t="shared" si="2"/>
        <v>0.99351555799574398</v>
      </c>
      <c r="L16" s="24">
        <v>0</v>
      </c>
      <c r="M16" s="25">
        <v>23574.2</v>
      </c>
      <c r="N16" s="19">
        <v>23574.2</v>
      </c>
      <c r="O16" s="11">
        <f t="shared" si="3"/>
        <v>1</v>
      </c>
      <c r="P16" s="19">
        <v>1</v>
      </c>
      <c r="Q16" s="29">
        <v>308</v>
      </c>
      <c r="R16" s="19">
        <v>308.10000000000002</v>
      </c>
      <c r="S16" s="20">
        <f t="shared" si="4"/>
        <v>0.99967543005517678</v>
      </c>
      <c r="T16" s="24">
        <v>1</v>
      </c>
      <c r="U16" s="19">
        <v>0</v>
      </c>
      <c r="V16" s="19">
        <v>1.1000000000000001</v>
      </c>
      <c r="W16" s="20">
        <f t="shared" si="5"/>
        <v>0</v>
      </c>
      <c r="X16" s="24">
        <v>1</v>
      </c>
      <c r="Y16" s="25">
        <v>983</v>
      </c>
      <c r="Z16" s="19">
        <v>1004</v>
      </c>
      <c r="AA16" s="20">
        <f t="shared" si="6"/>
        <v>0.97908366533864544</v>
      </c>
      <c r="AB16" s="19">
        <v>1</v>
      </c>
      <c r="AC16" s="19">
        <v>81</v>
      </c>
      <c r="AD16" s="19">
        <v>81</v>
      </c>
      <c r="AE16" s="20">
        <f>AC16/AD16</f>
        <v>1</v>
      </c>
      <c r="AF16" s="19">
        <v>1</v>
      </c>
      <c r="AG16" s="19">
        <v>16</v>
      </c>
      <c r="AH16" s="20">
        <f t="shared" si="8"/>
        <v>1.3333333333333333</v>
      </c>
      <c r="AI16" s="19">
        <v>0.5</v>
      </c>
      <c r="AJ16" s="19">
        <v>0</v>
      </c>
      <c r="AK16" s="24">
        <v>0</v>
      </c>
      <c r="AL16" s="19">
        <v>1875.9</v>
      </c>
      <c r="AM16" s="19">
        <v>1037.8</v>
      </c>
      <c r="AN16" s="20">
        <f t="shared" si="9"/>
        <v>1.8075737136249761</v>
      </c>
      <c r="AO16" s="24">
        <v>-1</v>
      </c>
      <c r="AP16" s="25">
        <v>432.3</v>
      </c>
      <c r="AQ16" s="19">
        <v>-1</v>
      </c>
      <c r="AR16" s="40" t="s">
        <v>68</v>
      </c>
      <c r="AS16" s="19">
        <v>1</v>
      </c>
      <c r="AT16" s="19">
        <v>0</v>
      </c>
      <c r="AU16" s="19">
        <v>1</v>
      </c>
      <c r="AV16" s="19">
        <v>0</v>
      </c>
      <c r="AW16" s="24">
        <v>2</v>
      </c>
      <c r="AX16" s="40" t="s">
        <v>75</v>
      </c>
      <c r="AY16" s="24">
        <v>0</v>
      </c>
      <c r="AZ16" s="40" t="s">
        <v>75</v>
      </c>
      <c r="BA16" s="24">
        <v>0</v>
      </c>
      <c r="BB16" s="40" t="s">
        <v>68</v>
      </c>
      <c r="BC16" s="19">
        <v>-0.5</v>
      </c>
      <c r="BD16" s="40" t="s">
        <v>75</v>
      </c>
      <c r="BE16" s="24">
        <v>0</v>
      </c>
      <c r="BF16" s="14">
        <f t="shared" si="10"/>
        <v>7</v>
      </c>
    </row>
    <row r="17" spans="1:58" x14ac:dyDescent="0.25">
      <c r="A17" s="8">
        <v>10</v>
      </c>
      <c r="B17" s="6" t="s">
        <v>62</v>
      </c>
      <c r="C17" s="19">
        <v>6</v>
      </c>
      <c r="D17" s="29">
        <f t="shared" si="0"/>
        <v>1.5</v>
      </c>
      <c r="E17" s="19">
        <v>1</v>
      </c>
      <c r="F17" s="19">
        <v>10</v>
      </c>
      <c r="G17" s="20">
        <f t="shared" si="1"/>
        <v>2.5</v>
      </c>
      <c r="H17" s="19">
        <v>0</v>
      </c>
      <c r="I17" s="19">
        <v>7232.1</v>
      </c>
      <c r="J17" s="19">
        <v>7241.9</v>
      </c>
      <c r="K17" s="20">
        <f t="shared" si="2"/>
        <v>0.99864676397078123</v>
      </c>
      <c r="L17" s="24">
        <v>1</v>
      </c>
      <c r="M17" s="14">
        <v>455.4</v>
      </c>
      <c r="N17" s="19">
        <v>455.4</v>
      </c>
      <c r="O17" s="11">
        <f t="shared" si="3"/>
        <v>1</v>
      </c>
      <c r="P17" s="9">
        <v>1</v>
      </c>
      <c r="Q17" s="29">
        <v>183.5</v>
      </c>
      <c r="R17" s="19">
        <v>183.5</v>
      </c>
      <c r="S17" s="20">
        <f t="shared" si="4"/>
        <v>1</v>
      </c>
      <c r="T17" s="24">
        <v>1</v>
      </c>
      <c r="U17" s="19">
        <v>41</v>
      </c>
      <c r="V17" s="19">
        <v>62</v>
      </c>
      <c r="W17" s="20">
        <f t="shared" si="5"/>
        <v>0.66129032258064513</v>
      </c>
      <c r="X17" s="24">
        <v>1</v>
      </c>
      <c r="Y17" s="25">
        <v>539086</v>
      </c>
      <c r="Z17" s="19">
        <v>562700</v>
      </c>
      <c r="AA17" s="20">
        <f t="shared" si="6"/>
        <v>0.95803447663053132</v>
      </c>
      <c r="AB17" s="19">
        <v>1</v>
      </c>
      <c r="AC17" s="9">
        <v>257</v>
      </c>
      <c r="AD17" s="19">
        <v>257</v>
      </c>
      <c r="AE17" s="11">
        <f t="shared" si="7"/>
        <v>1</v>
      </c>
      <c r="AF17" s="9">
        <v>1</v>
      </c>
      <c r="AG17" s="19">
        <v>16</v>
      </c>
      <c r="AH17" s="20">
        <f t="shared" si="8"/>
        <v>1.3333333333333333</v>
      </c>
      <c r="AI17" s="19">
        <v>0.5</v>
      </c>
      <c r="AJ17" s="19">
        <v>0</v>
      </c>
      <c r="AK17" s="24">
        <v>0</v>
      </c>
      <c r="AL17" s="19">
        <v>125.3</v>
      </c>
      <c r="AM17" s="19">
        <v>343.2</v>
      </c>
      <c r="AN17" s="20">
        <f t="shared" si="9"/>
        <v>0.36509324009324012</v>
      </c>
      <c r="AO17" s="24">
        <v>1</v>
      </c>
      <c r="AP17" s="25">
        <v>0</v>
      </c>
      <c r="AQ17" s="19">
        <v>0.5</v>
      </c>
      <c r="AR17" s="40" t="s">
        <v>68</v>
      </c>
      <c r="AS17" s="19">
        <v>1</v>
      </c>
      <c r="AT17" s="19">
        <v>0</v>
      </c>
      <c r="AU17" s="19">
        <v>1</v>
      </c>
      <c r="AV17" s="19">
        <v>0</v>
      </c>
      <c r="AW17" s="24">
        <v>2</v>
      </c>
      <c r="AX17" s="40" t="s">
        <v>75</v>
      </c>
      <c r="AY17" s="24">
        <v>0</v>
      </c>
      <c r="AZ17" s="40" t="s">
        <v>75</v>
      </c>
      <c r="BA17" s="24">
        <v>0</v>
      </c>
      <c r="BB17" s="40" t="s">
        <v>75</v>
      </c>
      <c r="BC17" s="24">
        <v>0</v>
      </c>
      <c r="BD17" s="40" t="s">
        <v>75</v>
      </c>
      <c r="BE17" s="24">
        <v>0</v>
      </c>
      <c r="BF17" s="14">
        <f t="shared" si="10"/>
        <v>13</v>
      </c>
    </row>
    <row r="18" spans="1:58" ht="26.25" x14ac:dyDescent="0.25">
      <c r="A18" s="8">
        <v>11</v>
      </c>
      <c r="B18" s="5" t="s">
        <v>63</v>
      </c>
      <c r="C18" s="19">
        <v>9</v>
      </c>
      <c r="D18" s="29">
        <f t="shared" si="0"/>
        <v>2.25</v>
      </c>
      <c r="E18" s="19">
        <v>0</v>
      </c>
      <c r="F18" s="19">
        <v>2</v>
      </c>
      <c r="G18" s="20">
        <f t="shared" si="1"/>
        <v>0.5</v>
      </c>
      <c r="H18" s="19">
        <v>1</v>
      </c>
      <c r="I18" s="19">
        <v>3295.1</v>
      </c>
      <c r="J18" s="19">
        <v>3324.8</v>
      </c>
      <c r="K18" s="20">
        <f t="shared" si="2"/>
        <v>0.99106713185755524</v>
      </c>
      <c r="L18" s="24">
        <v>0</v>
      </c>
      <c r="M18" s="14">
        <v>773.2</v>
      </c>
      <c r="N18" s="19">
        <v>759.8</v>
      </c>
      <c r="O18" s="11">
        <f t="shared" si="3"/>
        <v>1.0176362200579101</v>
      </c>
      <c r="P18" s="9">
        <v>1</v>
      </c>
      <c r="Q18" s="29">
        <v>569.20000000000005</v>
      </c>
      <c r="R18" s="19">
        <v>549.79999999999995</v>
      </c>
      <c r="S18" s="20">
        <f t="shared" si="4"/>
        <v>1.0352855583848675</v>
      </c>
      <c r="T18" s="24">
        <v>1</v>
      </c>
      <c r="U18" s="19">
        <v>4.5999999999999996</v>
      </c>
      <c r="V18" s="19">
        <v>0</v>
      </c>
      <c r="W18" s="20" t="e">
        <f t="shared" si="5"/>
        <v>#DIV/0!</v>
      </c>
      <c r="X18" s="24">
        <v>0</v>
      </c>
      <c r="Y18" s="25">
        <v>170</v>
      </c>
      <c r="Z18" s="19">
        <v>163</v>
      </c>
      <c r="AA18" s="20">
        <f t="shared" si="6"/>
        <v>1.0429447852760736</v>
      </c>
      <c r="AB18" s="19">
        <v>1</v>
      </c>
      <c r="AC18" s="9">
        <v>0</v>
      </c>
      <c r="AD18" s="19">
        <v>0</v>
      </c>
      <c r="AE18" s="11" t="e">
        <f t="shared" si="7"/>
        <v>#DIV/0!</v>
      </c>
      <c r="AF18" s="9">
        <v>0</v>
      </c>
      <c r="AG18" s="19">
        <v>11</v>
      </c>
      <c r="AH18" s="20">
        <f t="shared" si="8"/>
        <v>0.91666666666666663</v>
      </c>
      <c r="AI18" s="19">
        <v>1</v>
      </c>
      <c r="AJ18" s="19">
        <v>0</v>
      </c>
      <c r="AK18" s="24">
        <v>0</v>
      </c>
      <c r="AL18" s="19">
        <v>49.3</v>
      </c>
      <c r="AM18" s="19">
        <v>79.400000000000006</v>
      </c>
      <c r="AN18" s="20">
        <f t="shared" si="9"/>
        <v>0.62090680100755657</v>
      </c>
      <c r="AO18" s="24">
        <v>1</v>
      </c>
      <c r="AP18" s="25">
        <v>0</v>
      </c>
      <c r="AQ18" s="19">
        <v>0.5</v>
      </c>
      <c r="AR18" s="40" t="s">
        <v>68</v>
      </c>
      <c r="AS18" s="19">
        <v>1</v>
      </c>
      <c r="AT18" s="19">
        <v>0</v>
      </c>
      <c r="AU18" s="19">
        <v>1</v>
      </c>
      <c r="AV18" s="19">
        <v>0</v>
      </c>
      <c r="AW18" s="24">
        <v>2</v>
      </c>
      <c r="AX18" s="40" t="s">
        <v>75</v>
      </c>
      <c r="AY18" s="24">
        <v>0</v>
      </c>
      <c r="AZ18" s="40" t="s">
        <v>75</v>
      </c>
      <c r="BA18" s="24">
        <v>0</v>
      </c>
      <c r="BB18" s="40" t="s">
        <v>75</v>
      </c>
      <c r="BC18" s="24">
        <v>0</v>
      </c>
      <c r="BD18" s="40" t="s">
        <v>75</v>
      </c>
      <c r="BE18" s="24">
        <v>0</v>
      </c>
      <c r="BF18" s="14">
        <f t="shared" si="10"/>
        <v>10.5</v>
      </c>
    </row>
    <row r="19" spans="1:58" ht="26.25" x14ac:dyDescent="0.25">
      <c r="A19" s="8">
        <v>12</v>
      </c>
      <c r="B19" s="6" t="s">
        <v>64</v>
      </c>
      <c r="C19" s="19">
        <v>5</v>
      </c>
      <c r="D19" s="29">
        <f t="shared" si="0"/>
        <v>1.25</v>
      </c>
      <c r="E19" s="19">
        <v>1</v>
      </c>
      <c r="F19" s="19">
        <v>10</v>
      </c>
      <c r="G19" s="20">
        <f t="shared" si="1"/>
        <v>2.5</v>
      </c>
      <c r="H19" s="19">
        <v>0</v>
      </c>
      <c r="I19" s="19">
        <v>22490.1</v>
      </c>
      <c r="J19" s="19">
        <v>22524.1</v>
      </c>
      <c r="K19" s="20">
        <f t="shared" si="2"/>
        <v>0.99849050572497899</v>
      </c>
      <c r="L19" s="24">
        <v>1</v>
      </c>
      <c r="M19" s="14">
        <v>4499.6000000000004</v>
      </c>
      <c r="N19" s="19">
        <v>4477.7</v>
      </c>
      <c r="O19" s="11">
        <f t="shared" si="3"/>
        <v>1.0048909038122251</v>
      </c>
      <c r="P19" s="9">
        <v>1</v>
      </c>
      <c r="Q19" s="29">
        <v>2645</v>
      </c>
      <c r="R19" s="19">
        <v>2623.1</v>
      </c>
      <c r="S19" s="20">
        <f t="shared" si="4"/>
        <v>1.0083489001563037</v>
      </c>
      <c r="T19" s="24">
        <v>1</v>
      </c>
      <c r="U19" s="19">
        <v>18.899999999999999</v>
      </c>
      <c r="V19" s="19">
        <v>20.8</v>
      </c>
      <c r="W19" s="20">
        <f t="shared" si="5"/>
        <v>0.90865384615384603</v>
      </c>
      <c r="X19" s="24">
        <v>1</v>
      </c>
      <c r="Y19" s="25">
        <v>1160</v>
      </c>
      <c r="Z19" s="19">
        <v>1160</v>
      </c>
      <c r="AA19" s="20">
        <f t="shared" si="6"/>
        <v>1</v>
      </c>
      <c r="AB19" s="19">
        <v>1</v>
      </c>
      <c r="AC19" s="9">
        <v>1449.7</v>
      </c>
      <c r="AD19" s="19">
        <v>1493.6</v>
      </c>
      <c r="AE19" s="11">
        <f t="shared" si="7"/>
        <v>0.97060792715586508</v>
      </c>
      <c r="AF19" s="9">
        <v>0.5</v>
      </c>
      <c r="AG19" s="19">
        <v>13</v>
      </c>
      <c r="AH19" s="20">
        <f t="shared" si="8"/>
        <v>1.0833333333333333</v>
      </c>
      <c r="AI19" s="19">
        <v>0.5</v>
      </c>
      <c r="AJ19" s="19">
        <v>1</v>
      </c>
      <c r="AK19" s="24">
        <v>-0.5</v>
      </c>
      <c r="AL19" s="19">
        <v>944.9</v>
      </c>
      <c r="AM19" s="19">
        <v>695.3</v>
      </c>
      <c r="AN19" s="20">
        <f t="shared" si="9"/>
        <v>1.3589817345030923</v>
      </c>
      <c r="AO19" s="24">
        <v>-1</v>
      </c>
      <c r="AP19" s="25">
        <v>0</v>
      </c>
      <c r="AQ19" s="19">
        <v>0.5</v>
      </c>
      <c r="AR19" s="40" t="s">
        <v>68</v>
      </c>
      <c r="AS19" s="19">
        <v>1</v>
      </c>
      <c r="AT19" s="19">
        <v>0</v>
      </c>
      <c r="AU19" s="19">
        <v>1</v>
      </c>
      <c r="AV19" s="19">
        <v>0</v>
      </c>
      <c r="AW19" s="24">
        <v>2</v>
      </c>
      <c r="AX19" s="40" t="s">
        <v>75</v>
      </c>
      <c r="AY19" s="24">
        <v>0</v>
      </c>
      <c r="AZ19" s="40" t="s">
        <v>75</v>
      </c>
      <c r="BA19" s="24">
        <v>0</v>
      </c>
      <c r="BB19" s="40" t="s">
        <v>75</v>
      </c>
      <c r="BC19" s="24">
        <v>0</v>
      </c>
      <c r="BD19" s="40" t="s">
        <v>75</v>
      </c>
      <c r="BE19" s="24">
        <v>0</v>
      </c>
      <c r="BF19" s="14">
        <f t="shared" si="10"/>
        <v>10</v>
      </c>
    </row>
    <row r="20" spans="1:58" ht="26.25" x14ac:dyDescent="0.25">
      <c r="A20" s="8">
        <v>13</v>
      </c>
      <c r="B20" s="6" t="s">
        <v>65</v>
      </c>
      <c r="C20" s="19">
        <v>5</v>
      </c>
      <c r="D20" s="29">
        <f t="shared" si="0"/>
        <v>1.25</v>
      </c>
      <c r="E20" s="19">
        <v>1</v>
      </c>
      <c r="F20" s="19">
        <v>7</v>
      </c>
      <c r="G20" s="20">
        <f t="shared" si="1"/>
        <v>1.75</v>
      </c>
      <c r="H20" s="19">
        <v>0</v>
      </c>
      <c r="I20" s="19">
        <v>7746.5</v>
      </c>
      <c r="J20" s="19">
        <v>7855.2</v>
      </c>
      <c r="K20" s="20">
        <f t="shared" si="2"/>
        <v>0.98616203279356351</v>
      </c>
      <c r="L20" s="24">
        <v>0</v>
      </c>
      <c r="M20" s="14">
        <v>1691.6</v>
      </c>
      <c r="N20" s="19">
        <v>1695.4</v>
      </c>
      <c r="O20" s="11">
        <f t="shared" si="3"/>
        <v>0.99775864102866574</v>
      </c>
      <c r="P20" s="9">
        <v>1</v>
      </c>
      <c r="Q20" s="29">
        <v>1441.8</v>
      </c>
      <c r="R20" s="19">
        <v>1446.4</v>
      </c>
      <c r="S20" s="20">
        <f t="shared" si="4"/>
        <v>0.99681969026548667</v>
      </c>
      <c r="T20" s="24">
        <v>1</v>
      </c>
      <c r="U20" s="19">
        <v>27.6</v>
      </c>
      <c r="V20" s="19">
        <v>71.900000000000006</v>
      </c>
      <c r="W20" s="20">
        <f t="shared" si="5"/>
        <v>0.38386648122392208</v>
      </c>
      <c r="X20" s="24">
        <v>1</v>
      </c>
      <c r="Y20" s="25">
        <v>1559</v>
      </c>
      <c r="Z20" s="19">
        <v>1500</v>
      </c>
      <c r="AA20" s="20">
        <f t="shared" si="6"/>
        <v>1.0393333333333334</v>
      </c>
      <c r="AB20" s="19">
        <v>1</v>
      </c>
      <c r="AC20" s="9">
        <v>243</v>
      </c>
      <c r="AD20" s="19">
        <v>243</v>
      </c>
      <c r="AE20" s="11">
        <f t="shared" si="7"/>
        <v>1</v>
      </c>
      <c r="AF20" s="9">
        <v>1</v>
      </c>
      <c r="AG20" s="19">
        <v>10</v>
      </c>
      <c r="AH20" s="20">
        <f t="shared" si="8"/>
        <v>0.83333333333333337</v>
      </c>
      <c r="AI20" s="19">
        <v>1</v>
      </c>
      <c r="AJ20" s="19">
        <v>0</v>
      </c>
      <c r="AK20" s="24">
        <v>0</v>
      </c>
      <c r="AL20" s="19">
        <v>201.2</v>
      </c>
      <c r="AM20" s="19">
        <v>241.4</v>
      </c>
      <c r="AN20" s="20">
        <f t="shared" si="9"/>
        <v>0.83347141673570835</v>
      </c>
      <c r="AO20" s="24">
        <v>1</v>
      </c>
      <c r="AP20" s="25">
        <v>0</v>
      </c>
      <c r="AQ20" s="19">
        <v>0.5</v>
      </c>
      <c r="AR20" s="40" t="s">
        <v>68</v>
      </c>
      <c r="AS20" s="19">
        <v>1</v>
      </c>
      <c r="AT20" s="19">
        <v>0</v>
      </c>
      <c r="AU20" s="19">
        <v>1</v>
      </c>
      <c r="AV20" s="19">
        <v>0</v>
      </c>
      <c r="AW20" s="24">
        <v>2</v>
      </c>
      <c r="AX20" s="40" t="s">
        <v>75</v>
      </c>
      <c r="AY20" s="24">
        <v>0</v>
      </c>
      <c r="AZ20" s="40" t="s">
        <v>68</v>
      </c>
      <c r="BA20" s="19">
        <v>-0.5</v>
      </c>
      <c r="BB20" s="40" t="s">
        <v>68</v>
      </c>
      <c r="BC20" s="19">
        <v>-0.5</v>
      </c>
      <c r="BD20" s="40" t="s">
        <v>75</v>
      </c>
      <c r="BE20" s="24">
        <v>0</v>
      </c>
      <c r="BF20" s="14">
        <f t="shared" si="10"/>
        <v>11.5</v>
      </c>
    </row>
    <row r="21" spans="1:58" x14ac:dyDescent="0.25">
      <c r="A21" s="8">
        <v>14</v>
      </c>
      <c r="B21" s="4" t="s">
        <v>66</v>
      </c>
      <c r="C21" s="19">
        <v>27</v>
      </c>
      <c r="D21" s="29">
        <f t="shared" si="0"/>
        <v>6.75</v>
      </c>
      <c r="E21" s="19">
        <v>0</v>
      </c>
      <c r="F21" s="19">
        <v>5</v>
      </c>
      <c r="G21" s="20">
        <f t="shared" si="1"/>
        <v>1.25</v>
      </c>
      <c r="H21" s="19">
        <v>0</v>
      </c>
      <c r="I21" s="19">
        <v>4691.5</v>
      </c>
      <c r="J21" s="19">
        <v>556505.80000000005</v>
      </c>
      <c r="K21" s="20">
        <f t="shared" si="2"/>
        <v>8.4302805110027593E-3</v>
      </c>
      <c r="L21" s="24">
        <v>0</v>
      </c>
      <c r="M21" s="14">
        <v>398960.1</v>
      </c>
      <c r="N21" s="19">
        <v>404282.4</v>
      </c>
      <c r="O21" s="11">
        <f t="shared" si="3"/>
        <v>0.98683519242984596</v>
      </c>
      <c r="P21" s="9">
        <v>0</v>
      </c>
      <c r="Q21" s="29">
        <v>2885</v>
      </c>
      <c r="R21" s="19">
        <v>3165.9</v>
      </c>
      <c r="S21" s="20">
        <f t="shared" si="4"/>
        <v>0.91127325563031047</v>
      </c>
      <c r="T21" s="24">
        <v>0</v>
      </c>
      <c r="U21" s="19">
        <v>434.5</v>
      </c>
      <c r="V21" s="19">
        <v>715.9</v>
      </c>
      <c r="W21" s="20">
        <f t="shared" si="5"/>
        <v>0.60692834194719936</v>
      </c>
      <c r="X21" s="37">
        <v>1</v>
      </c>
      <c r="Y21" s="25">
        <v>112447</v>
      </c>
      <c r="Z21" s="19">
        <v>112384</v>
      </c>
      <c r="AA21" s="20">
        <f t="shared" si="6"/>
        <v>1.0005605780182232</v>
      </c>
      <c r="AB21" s="19">
        <v>1</v>
      </c>
      <c r="AC21" s="19">
        <v>149779</v>
      </c>
      <c r="AD21" s="19">
        <v>149779</v>
      </c>
      <c r="AE21" s="20">
        <f t="shared" si="7"/>
        <v>1</v>
      </c>
      <c r="AF21" s="19">
        <v>1</v>
      </c>
      <c r="AG21" s="19">
        <v>15</v>
      </c>
      <c r="AH21" s="20">
        <f t="shared" si="8"/>
        <v>1.25</v>
      </c>
      <c r="AI21" s="19">
        <v>0.5</v>
      </c>
      <c r="AJ21" s="19">
        <v>0</v>
      </c>
      <c r="AK21" s="24">
        <v>0</v>
      </c>
      <c r="AL21" s="19">
        <v>18634.599999999999</v>
      </c>
      <c r="AM21" s="19">
        <v>5272.2</v>
      </c>
      <c r="AN21" s="20">
        <f t="shared" si="9"/>
        <v>3.5345017260346725</v>
      </c>
      <c r="AO21" s="24">
        <v>-1</v>
      </c>
      <c r="AP21" s="25">
        <v>0</v>
      </c>
      <c r="AQ21" s="19">
        <v>0.5</v>
      </c>
      <c r="AR21" s="40" t="s">
        <v>68</v>
      </c>
      <c r="AS21" s="19">
        <v>1</v>
      </c>
      <c r="AT21" s="19">
        <v>1</v>
      </c>
      <c r="AU21" s="19">
        <v>-2</v>
      </c>
      <c r="AV21" s="19">
        <v>0</v>
      </c>
      <c r="AW21" s="24">
        <v>2</v>
      </c>
      <c r="AX21" s="40" t="s">
        <v>75</v>
      </c>
      <c r="AY21" s="24">
        <v>0</v>
      </c>
      <c r="AZ21" s="40" t="s">
        <v>75</v>
      </c>
      <c r="BA21" s="24">
        <v>0</v>
      </c>
      <c r="BB21" s="40" t="s">
        <v>68</v>
      </c>
      <c r="BC21" s="19">
        <v>-0.5</v>
      </c>
      <c r="BD21" s="40" t="s">
        <v>75</v>
      </c>
      <c r="BE21" s="24">
        <v>0</v>
      </c>
      <c r="BF21" s="14">
        <f t="shared" si="10"/>
        <v>3.5</v>
      </c>
    </row>
    <row r="22" spans="1:58" x14ac:dyDescent="0.25">
      <c r="U22" s="38"/>
      <c r="V22" s="38"/>
      <c r="W22" s="39"/>
      <c r="X22" s="38"/>
    </row>
  </sheetData>
  <mergeCells count="29">
    <mergeCell ref="U7:X7"/>
    <mergeCell ref="AL7:AO7"/>
    <mergeCell ref="AX6:BE6"/>
    <mergeCell ref="AX7:AY7"/>
    <mergeCell ref="AZ7:BA7"/>
    <mergeCell ref="BB7:BC7"/>
    <mergeCell ref="BD7:BE7"/>
    <mergeCell ref="A3:AW3"/>
    <mergeCell ref="A4:AW4"/>
    <mergeCell ref="BF6:BF8"/>
    <mergeCell ref="AR7:AS7"/>
    <mergeCell ref="AT7:AU7"/>
    <mergeCell ref="AV7:AW7"/>
    <mergeCell ref="AP6:AW6"/>
    <mergeCell ref="A6:A8"/>
    <mergeCell ref="B6:B8"/>
    <mergeCell ref="Y7:AB7"/>
    <mergeCell ref="AC7:AF7"/>
    <mergeCell ref="AG7:AI7"/>
    <mergeCell ref="AJ7:AK7"/>
    <mergeCell ref="Y6:AK6"/>
    <mergeCell ref="AP7:AQ7"/>
    <mergeCell ref="C7:E7"/>
    <mergeCell ref="F7:H7"/>
    <mergeCell ref="I7:L7"/>
    <mergeCell ref="C6:L6"/>
    <mergeCell ref="M7:P7"/>
    <mergeCell ref="Q7:T7"/>
    <mergeCell ref="M6:T6"/>
  </mergeCells>
  <pageMargins left="0.19685039370078741" right="0.19685039370078741" top="0.19685039370078741" bottom="0.19685039370078741" header="0.31496062992125984" footer="0.31496062992125984"/>
  <pageSetup paperSize="9" scale="81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8"/>
  <sheetViews>
    <sheetView tabSelected="1" workbookViewId="0">
      <selection activeCell="C18" sqref="C18"/>
    </sheetView>
  </sheetViews>
  <sheetFormatPr defaultRowHeight="15" x14ac:dyDescent="0.25"/>
  <cols>
    <col min="1" max="2" width="54.85546875" customWidth="1"/>
    <col min="3" max="4" width="20" customWidth="1"/>
    <col min="5" max="6" width="18.28515625" customWidth="1"/>
    <col min="7" max="8" width="19" customWidth="1"/>
    <col min="9" max="10" width="18" customWidth="1"/>
    <col min="11" max="17" width="18.140625" customWidth="1"/>
  </cols>
  <sheetData>
    <row r="7" spans="1:16" ht="18.75" x14ac:dyDescent="0.25">
      <c r="A7" s="54" t="s">
        <v>50</v>
      </c>
      <c r="B7" s="55"/>
      <c r="C7" s="55"/>
      <c r="D7" s="5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8.75" x14ac:dyDescent="0.25">
      <c r="A8" s="54" t="s">
        <v>52</v>
      </c>
      <c r="B8" s="55"/>
      <c r="C8" s="55"/>
      <c r="D8" s="55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8.75" x14ac:dyDescent="0.25">
      <c r="A9" s="54" t="s">
        <v>53</v>
      </c>
      <c r="B9" s="55"/>
      <c r="C9" s="55"/>
      <c r="D9" s="55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8.75" x14ac:dyDescent="0.25">
      <c r="B10" s="3"/>
    </row>
    <row r="11" spans="1:16" ht="33.75" customHeight="1" x14ac:dyDescent="0.25">
      <c r="A11" s="21" t="s">
        <v>69</v>
      </c>
      <c r="B11" s="21" t="s">
        <v>70</v>
      </c>
      <c r="C11" s="21" t="s">
        <v>71</v>
      </c>
      <c r="D11" s="21" t="s">
        <v>72</v>
      </c>
      <c r="E11" s="75"/>
      <c r="F11" s="76"/>
      <c r="G11" s="75"/>
      <c r="H11" s="76"/>
      <c r="I11" s="75"/>
      <c r="J11" s="76"/>
      <c r="K11" s="75"/>
      <c r="L11" s="76"/>
      <c r="M11" s="76"/>
      <c r="N11" s="76"/>
      <c r="O11" s="75"/>
      <c r="P11" s="55"/>
    </row>
    <row r="12" spans="1:16" ht="25.5" x14ac:dyDescent="0.25">
      <c r="A12" s="15" t="s">
        <v>38</v>
      </c>
      <c r="B12" s="15" t="s">
        <v>38</v>
      </c>
      <c r="C12" s="22" t="s">
        <v>73</v>
      </c>
      <c r="D12" s="22">
        <v>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51.75" customHeight="1" x14ac:dyDescent="0.25">
      <c r="A13" s="15" t="s">
        <v>39</v>
      </c>
      <c r="B13" s="15" t="s">
        <v>45</v>
      </c>
      <c r="C13" s="22" t="s">
        <v>74</v>
      </c>
      <c r="D13" s="22"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47.25" customHeight="1" x14ac:dyDescent="0.25">
      <c r="A14" s="15" t="s">
        <v>40</v>
      </c>
      <c r="B14" s="10" t="s">
        <v>44</v>
      </c>
      <c r="C14" s="22" t="s">
        <v>75</v>
      </c>
      <c r="D14" s="22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48.75" customHeight="1" x14ac:dyDescent="0.25">
      <c r="A15" s="15" t="s">
        <v>41</v>
      </c>
      <c r="B15" s="15" t="s">
        <v>46</v>
      </c>
      <c r="C15" s="22" t="s">
        <v>76</v>
      </c>
      <c r="D15" s="22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15" customHeight="1" x14ac:dyDescent="0.25">
      <c r="A16" s="63" t="s">
        <v>42</v>
      </c>
      <c r="B16" s="10" t="s">
        <v>47</v>
      </c>
      <c r="C16" s="16">
        <v>31944.6</v>
      </c>
      <c r="D16" s="73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61"/>
      <c r="B17" s="10" t="s">
        <v>48</v>
      </c>
      <c r="C17" s="22">
        <v>0</v>
      </c>
      <c r="D17" s="7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54" customHeight="1" x14ac:dyDescent="0.25">
      <c r="A18" s="15" t="s">
        <v>43</v>
      </c>
      <c r="B18" s="10" t="s">
        <v>49</v>
      </c>
      <c r="C18" s="22" t="s">
        <v>74</v>
      </c>
      <c r="D18" s="22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mergeCells count="10">
    <mergeCell ref="E11:F11"/>
    <mergeCell ref="G11:H11"/>
    <mergeCell ref="I11:J11"/>
    <mergeCell ref="K11:N11"/>
    <mergeCell ref="O11:P11"/>
    <mergeCell ref="A16:A17"/>
    <mergeCell ref="A7:D7"/>
    <mergeCell ref="A8:D8"/>
    <mergeCell ref="A9:D9"/>
    <mergeCell ref="D16:D17"/>
  </mergeCells>
  <pageMargins left="0.39370078740157483" right="0.19685039370078741" top="0.19685039370078741" bottom="0.19685039370078741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ГРБС</vt:lpstr>
      <vt:lpstr>ФУ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Nikolaevna</dc:creator>
  <cp:lastModifiedBy>Olga Nikolaevna</cp:lastModifiedBy>
  <cp:lastPrinted>2016-04-13T12:09:36Z</cp:lastPrinted>
  <dcterms:created xsi:type="dcterms:W3CDTF">2014-11-12T06:41:24Z</dcterms:created>
  <dcterms:modified xsi:type="dcterms:W3CDTF">2016-04-19T07:28:27Z</dcterms:modified>
</cp:coreProperties>
</file>