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15" windowWidth="27795" windowHeight="11535" activeTab="1"/>
  </bookViews>
  <sheets>
    <sheet name="ФУ" sheetId="2" r:id="rId1"/>
    <sheet name="ГРБС." sheetId="3" r:id="rId2"/>
  </sheets>
  <calcPr calcId="145621"/>
</workbook>
</file>

<file path=xl/calcChain.xml><?xml version="1.0" encoding="utf-8"?>
<calcChain xmlns="http://schemas.openxmlformats.org/spreadsheetml/2006/main">
  <c r="BF11" i="3" l="1"/>
  <c r="AH9" i="3" l="1"/>
  <c r="AH10" i="3"/>
  <c r="AH11" i="3"/>
  <c r="AH12" i="3"/>
  <c r="AH13" i="3"/>
  <c r="AH14" i="3"/>
  <c r="AH15" i="3"/>
  <c r="O10" i="3" l="1"/>
  <c r="S10" i="3"/>
  <c r="W10" i="3"/>
  <c r="O11" i="3"/>
  <c r="S11" i="3"/>
  <c r="W11" i="3"/>
  <c r="O12" i="3"/>
  <c r="W12" i="3"/>
  <c r="O13" i="3"/>
  <c r="S13" i="3"/>
  <c r="W13" i="3"/>
  <c r="O14" i="3"/>
  <c r="S14" i="3"/>
  <c r="W14" i="3"/>
  <c r="O15" i="3"/>
  <c r="S15" i="3"/>
  <c r="W15" i="3"/>
  <c r="BF15" i="3" l="1"/>
  <c r="AN15" i="3"/>
  <c r="AE15" i="3"/>
  <c r="AA15" i="3"/>
  <c r="K15" i="3"/>
  <c r="G15" i="3"/>
  <c r="D15" i="3"/>
  <c r="BF14" i="3"/>
  <c r="AN14" i="3"/>
  <c r="AE14" i="3"/>
  <c r="G14" i="3"/>
  <c r="D14" i="3"/>
  <c r="BF13" i="3"/>
  <c r="AN13" i="3"/>
  <c r="AE13" i="3"/>
  <c r="G13" i="3"/>
  <c r="D13" i="3"/>
  <c r="BF12" i="3"/>
  <c r="AN12" i="3"/>
  <c r="G12" i="3"/>
  <c r="D12" i="3"/>
  <c r="AN11" i="3"/>
  <c r="AE11" i="3"/>
  <c r="G11" i="3"/>
  <c r="D11" i="3"/>
  <c r="BF10" i="3"/>
  <c r="AN10" i="3"/>
  <c r="AE10" i="3"/>
  <c r="G10" i="3"/>
  <c r="D10" i="3"/>
  <c r="BF9" i="3"/>
  <c r="AN9" i="3"/>
  <c r="G9" i="3"/>
  <c r="D9" i="3"/>
</calcChain>
</file>

<file path=xl/sharedStrings.xml><?xml version="1.0" encoding="utf-8"?>
<sst xmlns="http://schemas.openxmlformats.org/spreadsheetml/2006/main" count="146" uniqueCount="86">
  <si>
    <t>№ п/п</t>
  </si>
  <si>
    <t>Качество планирования</t>
  </si>
  <si>
    <t>Внесение изменений в сводную бюджетную роспись по расходам</t>
  </si>
  <si>
    <t>Внесение изменений в годовой план по платным услугам</t>
  </si>
  <si>
    <t>Планирование расходов в рамках муниципального задания</t>
  </si>
  <si>
    <t>Исполнение бюджета по доходам</t>
  </si>
  <si>
    <t>Отклонение от прогнозируемых объемов поступления доходов, администрируемых главными администраторами доходов</t>
  </si>
  <si>
    <t>Отклонение показателей кассового плана по доходам от платной деятельности, администрируемых главными администраторами доходов</t>
  </si>
  <si>
    <t>Исполнение бюджета по расходам</t>
  </si>
  <si>
    <t>Выполнение муниципального задания на оказание муниципальных услуг в части показателей, характеризующих объем оказанных муниципальных услуг</t>
  </si>
  <si>
    <t>Исполнение бюджетных ассигнований по целевым безвозмездным поступлениям, за исключением субвенций и добровольных пожертвований</t>
  </si>
  <si>
    <t>Внесение изменений в показатели кассового плана по кассовым выплатам без учета расходов, осуществляемых за счет целевых безвозмездных поступлений</t>
  </si>
  <si>
    <t>Наличие фактов отказа в санкционировании оплаты денежных обязательств по причинам несоответствия бюджетной смете, противоречия бюджетному законодательству, превышения остатков на лицевом счете</t>
  </si>
  <si>
    <t>Учет и отчетность</t>
  </si>
  <si>
    <t>Наличие фактов просроченной кредиторской задолженности по данным формы 0503387</t>
  </si>
  <si>
    <t>Обнародование результатов выполнения муниципального задания на официальном сайте администрации города Слободского</t>
  </si>
  <si>
    <t>Своевременность представления бюджетной и бухгалтерской отчетности в финансовое управление администрации города Слободского</t>
  </si>
  <si>
    <t xml:space="preserve">Своевременность выполнения мероприятий, утвержденных постановлением администрации города Слободского о бюджете города на очередной финансовый год и плановый период </t>
  </si>
  <si>
    <t>количество уведомлений об изменений бюджетных ассигнований</t>
  </si>
  <si>
    <t>расчет показателя</t>
  </si>
  <si>
    <t>значение показателя</t>
  </si>
  <si>
    <t>количество изменений в планы по платным услугам</t>
  </si>
  <si>
    <t>расходы в рамках муниципального задания</t>
  </si>
  <si>
    <t>общий объём утвержденных расходов</t>
  </si>
  <si>
    <t>фактически поступившие доходы за отчетный период</t>
  </si>
  <si>
    <t>уточненный объём по доходам</t>
  </si>
  <si>
    <t>планируемое поступление доходов по кассовому плану</t>
  </si>
  <si>
    <t>фактический объём оказанной муниципальной услуги</t>
  </si>
  <si>
    <t>муниципальное задание на муниципальную услугу</t>
  </si>
  <si>
    <t>кассовые расходы за исключением субвенций и добровольных пожертвований</t>
  </si>
  <si>
    <t xml:space="preserve">поступившее финансирование за исключением субвенций и добровольных пожертвований </t>
  </si>
  <si>
    <t>количество заявок (изменений заявок) в кассовый план по выплатам</t>
  </si>
  <si>
    <t>количество отказов в санкционированиии оплаты денежных обязательств</t>
  </si>
  <si>
    <t>объём просроченной кредиторской задолженности</t>
  </si>
  <si>
    <t>размещенеи отчета о выполнении муниципального задания на сайте администрации</t>
  </si>
  <si>
    <t>нарушение сроков представления отчетности</t>
  </si>
  <si>
    <t>нарушение сроков выполнения мероприятий</t>
  </si>
  <si>
    <t>Наименование ГРБС</t>
  </si>
  <si>
    <t>Проведение публичных слушаний по проекту бюджета города на очередной финансовый год и плановый период</t>
  </si>
  <si>
    <t>Своевременность внесения на рассмотрение Слободской городской Думы проекта бюджета города на очередной финансовый год и плановый период</t>
  </si>
  <si>
    <t xml:space="preserve">Полнота представления в Слободскую городскую Думу материалов и документов, вносимых одновременно с проектом бюджета города на очередной финансовый год и плановый период </t>
  </si>
  <si>
    <t>Своевременность составления и утверждения сводной бюджетной росписи бюджета города на очередной финансовый год и плановый период</t>
  </si>
  <si>
    <t>Отклонение фактического дефицита бюджета города от планового</t>
  </si>
  <si>
    <t>Своевременность выполнения мероприятий, установленных постановлением администрации города Слободского о мерах по выполнению решения Слободской городской Думы о бюджете города на очередной финансовый год и плановый период</t>
  </si>
  <si>
    <t>наличие замечаний  контрольно-счетной комиссии</t>
  </si>
  <si>
    <t>Сроки внесения на рассмотрение Слободской городской Думы проекта бюджета города на очередной финансовый год и плановый период</t>
  </si>
  <si>
    <t>Сроки составления и утверждения сводной бюджетной росписи бюджета города на очередной финансовый год и плановый период</t>
  </si>
  <si>
    <t>плановое значение дефицита на конец отчетного периода</t>
  </si>
  <si>
    <t>фактический объём дефицита на конец отчетного периода</t>
  </si>
  <si>
    <t>факты нарушения сроков мероприятий</t>
  </si>
  <si>
    <t>ПОКАЗАТЕЛИ</t>
  </si>
  <si>
    <t>оценки качества финансового менеджмента, осуществляемого главными распорядителями средств бюджета города Слободского</t>
  </si>
  <si>
    <t xml:space="preserve">оценки качества финансового менеджмента, осуществляемого финансовым управлением </t>
  </si>
  <si>
    <t>администрации города Слободского</t>
  </si>
  <si>
    <t>Слободская городская Дума</t>
  </si>
  <si>
    <t>Муниципальное казенное учреждение “Дом культуры имени Горького”</t>
  </si>
  <si>
    <t xml:space="preserve">Финансовое управление администрации города Слободского </t>
  </si>
  <si>
    <t>Муниципальное казенное учреждение «Слободская городская библиотека им.А.Грина»</t>
  </si>
  <si>
    <t>Муниципальное казенное образовательное учреждение дополнительного образования детей «Детская художественная школа» г. Слободского Кировской области</t>
  </si>
  <si>
    <t>Администрация города Слободского Кировской области</t>
  </si>
  <si>
    <t>ИТОГО баллов</t>
  </si>
  <si>
    <t>да</t>
  </si>
  <si>
    <t>Наименование показателя</t>
  </si>
  <si>
    <t>Наименование целевого значения</t>
  </si>
  <si>
    <t>Значение целевого показателя</t>
  </si>
  <si>
    <t>Бальная оценка</t>
  </si>
  <si>
    <t>проведены</t>
  </si>
  <si>
    <t>без нарушения сроков</t>
  </si>
  <si>
    <t>нет</t>
  </si>
  <si>
    <t>в установленные сроки</t>
  </si>
  <si>
    <t>Управление дебиторской задолженностью по доходам</t>
  </si>
  <si>
    <t>объём дебиторской задолженности по доходам на конец года</t>
  </si>
  <si>
    <t>объём дебиторской задолженности по доходам на начало года</t>
  </si>
  <si>
    <t xml:space="preserve">Управление кредиторской задолженностью </t>
  </si>
  <si>
    <t>объём кредиторской задолженности по расходам на конец года</t>
  </si>
  <si>
    <t>объём кредиторской задолженности по расходам на начало года</t>
  </si>
  <si>
    <t>Контроль и аудит</t>
  </si>
  <si>
    <t>Наличие фактов нецелевого использования бюджетных средств, выявленные органами финансового контроля</t>
  </si>
  <si>
    <t>Наличие фактов неэффективного использования бюджетных средств, выявленные органами финансового контроля</t>
  </si>
  <si>
    <t>Наличие фактов неправомерного использования бюджетных средств, выявленные органами финансового контроля</t>
  </si>
  <si>
    <t>Соблюдение законодательства Российской Федерации о размещении заказов для государственных нужд</t>
  </si>
  <si>
    <t>установлены факты нецелевого использования бюджетных средств</t>
  </si>
  <si>
    <t>установлены факты неэффективного использования бюджетных средств</t>
  </si>
  <si>
    <t>установлены факты неправомерного использования бюджетных средств</t>
  </si>
  <si>
    <t>установлены факты нарушения законодательства РФ о размещении заказов для государственных нужд</t>
  </si>
  <si>
    <t>Муниципальное казенное учреждение "Отдел образования и молодежной политики администрации города Слободского"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</si>
</sst>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Border="1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1" fontId="0" fillId="0" borderId="0" xfId="0" applyNumberFormat="1"/>
    <xf numFmtId="0" fontId="0" fillId="0" borderId="1" xfId="0" applyBorder="1"/>
    <xf numFmtId="0" fontId="1" fillId="0" borderId="1" xfId="0" applyFont="1" applyFill="1" applyBorder="1" applyAlignment="1">
      <alignment horizontal="justify" vertical="center" wrapText="1"/>
    </xf>
    <xf numFmtId="2" fontId="0" fillId="0" borderId="1" xfId="0" applyNumberFormat="1" applyBorder="1"/>
    <xf numFmtId="0" fontId="0" fillId="0" borderId="4" xfId="0" applyBorder="1"/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2" fontId="0" fillId="0" borderId="1" xfId="0" applyNumberFormat="1" applyFill="1" applyBorder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2" xfId="0" applyFill="1" applyBorder="1"/>
    <xf numFmtId="0" fontId="0" fillId="0" borderId="4" xfId="0" applyFill="1" applyBorder="1"/>
    <xf numFmtId="164" fontId="0" fillId="0" borderId="1" xfId="0" applyNumberFormat="1" applyFill="1" applyBorder="1"/>
    <xf numFmtId="0" fontId="0" fillId="0" borderId="7" xfId="0" applyFill="1" applyBorder="1" applyAlignment="1">
      <alignment horizontal="center"/>
    </xf>
    <xf numFmtId="0" fontId="0" fillId="0" borderId="8" xfId="0" applyFill="1" applyBorder="1"/>
    <xf numFmtId="0" fontId="0" fillId="0" borderId="0" xfId="0" applyFill="1" applyBorder="1"/>
    <xf numFmtId="2" fontId="0" fillId="0" borderId="0" xfId="0" applyNumberFormat="1" applyFill="1" applyBorder="1"/>
    <xf numFmtId="0" fontId="1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0" fillId="0" borderId="0" xfId="0" applyAlignment="1"/>
    <xf numFmtId="1" fontId="1" fillId="0" borderId="1" xfId="0" applyNumberFormat="1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0" fillId="2" borderId="1" xfId="0" applyFill="1" applyBorder="1"/>
    <xf numFmtId="0" fontId="1" fillId="2" borderId="2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0" fillId="0" borderId="1" xfId="0" applyFill="1" applyBorder="1" applyAlignment="1">
      <alignment horizontal="right"/>
    </xf>
    <xf numFmtId="0" fontId="1" fillId="0" borderId="1" xfId="0" applyFont="1" applyFill="1" applyBorder="1" applyAlignment="1">
      <alignment horizontal="justify" vertical="center" wrapText="1"/>
    </xf>
    <xf numFmtId="0" fontId="0" fillId="0" borderId="1" xfId="0" applyFill="1" applyBorder="1" applyAlignment="1">
      <alignment horizontal="justify" vertical="center" wrapText="1"/>
    </xf>
    <xf numFmtId="0" fontId="0" fillId="0" borderId="1" xfId="0" applyFill="1" applyBorder="1" applyAlignment="1"/>
    <xf numFmtId="0" fontId="0" fillId="0" borderId="2" xfId="0" applyFill="1" applyBorder="1" applyAlignment="1"/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4" xfId="0" applyFont="1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0" fontId="0" fillId="0" borderId="2" xfId="0" applyFill="1" applyBorder="1" applyAlignment="1">
      <alignment horizontal="justify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0" fillId="0" borderId="4" xfId="0" applyBorder="1" applyAlignment="1">
      <alignment horizontal="justify" vertical="center" wrapText="1"/>
    </xf>
    <xf numFmtId="0" fontId="1" fillId="0" borderId="4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0" borderId="4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3" xfId="0" applyFont="1" applyFill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justify" vertical="center" wrapText="1"/>
    </xf>
    <xf numFmtId="0" fontId="1" fillId="0" borderId="7" xfId="0" applyFont="1" applyFill="1" applyBorder="1" applyAlignment="1">
      <alignment horizontal="justify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9" xfId="0" applyFont="1" applyBorder="1" applyAlignment="1">
      <alignment horizontal="justify" vertical="center" wrapText="1"/>
    </xf>
    <xf numFmtId="0" fontId="0" fillId="0" borderId="7" xfId="0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1" fillId="0" borderId="0" xfId="0" applyFont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P18"/>
  <sheetViews>
    <sheetView topLeftCell="A4" workbookViewId="0">
      <selection activeCell="E18" sqref="E18"/>
    </sheetView>
  </sheetViews>
  <sheetFormatPr defaultRowHeight="15" x14ac:dyDescent="0.25"/>
  <cols>
    <col min="1" max="2" width="54.85546875" customWidth="1"/>
    <col min="3" max="4" width="20" customWidth="1"/>
    <col min="5" max="6" width="18.28515625" customWidth="1"/>
    <col min="7" max="8" width="19" customWidth="1"/>
    <col min="9" max="10" width="18" customWidth="1"/>
    <col min="11" max="17" width="18.140625" customWidth="1"/>
  </cols>
  <sheetData>
    <row r="7" spans="1:16" ht="18.75" x14ac:dyDescent="0.25">
      <c r="A7" s="53" t="s">
        <v>50</v>
      </c>
      <c r="B7" s="54"/>
      <c r="C7" s="54"/>
      <c r="D7" s="5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ht="18.75" x14ac:dyDescent="0.25">
      <c r="A8" s="53" t="s">
        <v>52</v>
      </c>
      <c r="B8" s="54"/>
      <c r="C8" s="54"/>
      <c r="D8" s="5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ht="18.75" x14ac:dyDescent="0.25">
      <c r="A9" s="53" t="s">
        <v>53</v>
      </c>
      <c r="B9" s="54"/>
      <c r="C9" s="54"/>
      <c r="D9" s="5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16" ht="18.75" x14ac:dyDescent="0.25">
      <c r="B10" s="3"/>
    </row>
    <row r="11" spans="1:16" ht="33.75" customHeight="1" x14ac:dyDescent="0.25">
      <c r="A11" s="18" t="s">
        <v>62</v>
      </c>
      <c r="B11" s="18" t="s">
        <v>63</v>
      </c>
      <c r="C11" s="18" t="s">
        <v>64</v>
      </c>
      <c r="D11" s="18" t="s">
        <v>65</v>
      </c>
      <c r="E11" s="74"/>
      <c r="F11" s="75"/>
      <c r="G11" s="74"/>
      <c r="H11" s="75"/>
      <c r="I11" s="74"/>
      <c r="J11" s="75"/>
      <c r="K11" s="74"/>
      <c r="L11" s="75"/>
      <c r="M11" s="75"/>
      <c r="N11" s="75"/>
      <c r="O11" s="74"/>
      <c r="P11" s="54"/>
    </row>
    <row r="12" spans="1:16" ht="25.5" x14ac:dyDescent="0.25">
      <c r="A12" s="12" t="s">
        <v>38</v>
      </c>
      <c r="B12" s="12" t="s">
        <v>38</v>
      </c>
      <c r="C12" s="19" t="s">
        <v>66</v>
      </c>
      <c r="D12" s="19">
        <v>1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6" ht="51.75" customHeight="1" x14ac:dyDescent="0.25">
      <c r="A13" s="12" t="s">
        <v>39</v>
      </c>
      <c r="B13" s="12" t="s">
        <v>45</v>
      </c>
      <c r="C13" s="19" t="s">
        <v>67</v>
      </c>
      <c r="D13" s="19">
        <v>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6" ht="47.25" customHeight="1" x14ac:dyDescent="0.25">
      <c r="A14" s="12" t="s">
        <v>40</v>
      </c>
      <c r="B14" s="9" t="s">
        <v>44</v>
      </c>
      <c r="C14" s="19" t="s">
        <v>68</v>
      </c>
      <c r="D14" s="19">
        <v>1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6" ht="48.75" customHeight="1" x14ac:dyDescent="0.25">
      <c r="A15" s="12" t="s">
        <v>41</v>
      </c>
      <c r="B15" s="12" t="s">
        <v>46</v>
      </c>
      <c r="C15" s="19" t="s">
        <v>69</v>
      </c>
      <c r="D15" s="19">
        <v>1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6" ht="15" customHeight="1" x14ac:dyDescent="0.25">
      <c r="A16" s="62" t="s">
        <v>42</v>
      </c>
      <c r="B16" s="9" t="s">
        <v>47</v>
      </c>
      <c r="C16" s="13">
        <v>49986.3</v>
      </c>
      <c r="D16" s="72">
        <v>1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x14ac:dyDescent="0.25">
      <c r="A17" s="60"/>
      <c r="B17" s="9" t="s">
        <v>48</v>
      </c>
      <c r="C17" s="19">
        <v>46373.3</v>
      </c>
      <c r="D17" s="73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54" customHeight="1" x14ac:dyDescent="0.25">
      <c r="A18" s="12" t="s">
        <v>43</v>
      </c>
      <c r="B18" s="9" t="s">
        <v>49</v>
      </c>
      <c r="C18" s="19" t="s">
        <v>67</v>
      </c>
      <c r="D18" s="19">
        <v>1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</sheetData>
  <mergeCells count="10">
    <mergeCell ref="E11:F11"/>
    <mergeCell ref="G11:H11"/>
    <mergeCell ref="I11:J11"/>
    <mergeCell ref="K11:N11"/>
    <mergeCell ref="O11:P11"/>
    <mergeCell ref="A16:A17"/>
    <mergeCell ref="A7:D7"/>
    <mergeCell ref="A8:D8"/>
    <mergeCell ref="A9:D9"/>
    <mergeCell ref="D16:D17"/>
  </mergeCells>
  <pageMargins left="0.39370078740157483" right="0.19685039370078741" top="0.19685039370078741" bottom="0.19685039370078741" header="0.31496062992125984" footer="0.31496062992125984"/>
  <pageSetup paperSize="9"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F16"/>
  <sheetViews>
    <sheetView tabSelected="1" topLeftCell="A4" workbookViewId="0">
      <pane xSplit="2" ySplit="5" topLeftCell="C9" activePane="bottomRight" state="frozen"/>
      <selection activeCell="A4" sqref="A4"/>
      <selection pane="topRight" activeCell="C4" sqref="C4"/>
      <selection pane="bottomLeft" activeCell="A9" sqref="A9"/>
      <selection pane="bottomRight" activeCell="B19" sqref="B19"/>
    </sheetView>
  </sheetViews>
  <sheetFormatPr defaultRowHeight="15" x14ac:dyDescent="0.25"/>
  <cols>
    <col min="1" max="1" width="9.140625" style="7"/>
    <col min="2" max="2" width="82.140625" customWidth="1"/>
    <col min="3" max="12" width="9.140625" style="15"/>
    <col min="14" max="14" width="9.140625" style="15"/>
    <col min="17" max="28" width="9.140625" style="15"/>
    <col min="30" max="30" width="9.140625" style="15"/>
    <col min="33" max="57" width="9.140625" style="15"/>
  </cols>
  <sheetData>
    <row r="2" spans="1:58" ht="15.75" x14ac:dyDescent="0.25">
      <c r="B2" s="2"/>
      <c r="AV2" s="15">
        <v>0</v>
      </c>
    </row>
    <row r="3" spans="1:58" ht="18.75" x14ac:dyDescent="0.25">
      <c r="A3" s="53" t="s">
        <v>50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30"/>
      <c r="AY3" s="30"/>
      <c r="AZ3" s="30"/>
      <c r="BA3" s="30"/>
      <c r="BB3" s="30"/>
      <c r="BC3" s="30"/>
      <c r="BD3" s="30"/>
      <c r="BE3" s="30"/>
    </row>
    <row r="4" spans="1:58" ht="18.75" x14ac:dyDescent="0.25">
      <c r="A4" s="53" t="s">
        <v>51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30"/>
      <c r="AY4" s="30"/>
      <c r="AZ4" s="30"/>
      <c r="BA4" s="30"/>
      <c r="BB4" s="30"/>
      <c r="BC4" s="30"/>
      <c r="BD4" s="30"/>
      <c r="BE4" s="30"/>
    </row>
    <row r="6" spans="1:58" ht="15.75" customHeight="1" x14ac:dyDescent="0.25">
      <c r="A6" s="57" t="s">
        <v>0</v>
      </c>
      <c r="B6" s="59" t="s">
        <v>37</v>
      </c>
      <c r="C6" s="44" t="s">
        <v>1</v>
      </c>
      <c r="D6" s="45"/>
      <c r="E6" s="45"/>
      <c r="F6" s="45"/>
      <c r="G6" s="45"/>
      <c r="H6" s="45"/>
      <c r="I6" s="45"/>
      <c r="J6" s="45"/>
      <c r="K6" s="45"/>
      <c r="L6" s="46"/>
      <c r="M6" s="50" t="s">
        <v>5</v>
      </c>
      <c r="N6" s="51"/>
      <c r="O6" s="51"/>
      <c r="P6" s="51"/>
      <c r="Q6" s="51"/>
      <c r="R6" s="51"/>
      <c r="S6" s="51"/>
      <c r="T6" s="52"/>
      <c r="U6" s="23"/>
      <c r="V6" s="23"/>
      <c r="W6" s="23"/>
      <c r="X6" s="23"/>
      <c r="Y6" s="50" t="s">
        <v>8</v>
      </c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2"/>
      <c r="AL6" s="23"/>
      <c r="AM6" s="23"/>
      <c r="AN6" s="23"/>
      <c r="AO6" s="23"/>
      <c r="AP6" s="56" t="s">
        <v>13</v>
      </c>
      <c r="AQ6" s="45"/>
      <c r="AR6" s="45"/>
      <c r="AS6" s="45"/>
      <c r="AT6" s="45"/>
      <c r="AU6" s="45"/>
      <c r="AV6" s="45"/>
      <c r="AW6" s="46"/>
      <c r="AX6" s="66" t="s">
        <v>76</v>
      </c>
      <c r="AY6" s="67"/>
      <c r="AZ6" s="67"/>
      <c r="BA6" s="67"/>
      <c r="BB6" s="67"/>
      <c r="BC6" s="67"/>
      <c r="BD6" s="67"/>
      <c r="BE6" s="67"/>
      <c r="BF6" s="47" t="s">
        <v>60</v>
      </c>
    </row>
    <row r="7" spans="1:58" ht="168" customHeight="1" x14ac:dyDescent="0.25">
      <c r="A7" s="58"/>
      <c r="B7" s="60"/>
      <c r="C7" s="40" t="s">
        <v>2</v>
      </c>
      <c r="D7" s="41"/>
      <c r="E7" s="41"/>
      <c r="F7" s="40" t="s">
        <v>3</v>
      </c>
      <c r="G7" s="41"/>
      <c r="H7" s="41"/>
      <c r="I7" s="40" t="s">
        <v>4</v>
      </c>
      <c r="J7" s="42"/>
      <c r="K7" s="42"/>
      <c r="L7" s="43"/>
      <c r="M7" s="47" t="s">
        <v>6</v>
      </c>
      <c r="N7" s="48"/>
      <c r="O7" s="48"/>
      <c r="P7" s="48"/>
      <c r="Q7" s="40" t="s">
        <v>7</v>
      </c>
      <c r="R7" s="41"/>
      <c r="S7" s="41"/>
      <c r="T7" s="49"/>
      <c r="U7" s="64" t="s">
        <v>70</v>
      </c>
      <c r="V7" s="65"/>
      <c r="W7" s="65"/>
      <c r="X7" s="65"/>
      <c r="Y7" s="61" t="s">
        <v>9</v>
      </c>
      <c r="Z7" s="41"/>
      <c r="AA7" s="41"/>
      <c r="AB7" s="41"/>
      <c r="AC7" s="62" t="s">
        <v>10</v>
      </c>
      <c r="AD7" s="48"/>
      <c r="AE7" s="48"/>
      <c r="AF7" s="48"/>
      <c r="AG7" s="40" t="s">
        <v>11</v>
      </c>
      <c r="AH7" s="41"/>
      <c r="AI7" s="41"/>
      <c r="AJ7" s="40" t="s">
        <v>12</v>
      </c>
      <c r="AK7" s="43"/>
      <c r="AL7" s="40" t="s">
        <v>73</v>
      </c>
      <c r="AM7" s="40"/>
      <c r="AN7" s="40"/>
      <c r="AO7" s="40"/>
      <c r="AP7" s="63" t="s">
        <v>14</v>
      </c>
      <c r="AQ7" s="41"/>
      <c r="AR7" s="40" t="s">
        <v>15</v>
      </c>
      <c r="AS7" s="41"/>
      <c r="AT7" s="40" t="s">
        <v>16</v>
      </c>
      <c r="AU7" s="41"/>
      <c r="AV7" s="40" t="s">
        <v>17</v>
      </c>
      <c r="AW7" s="43"/>
      <c r="AX7" s="68" t="s">
        <v>77</v>
      </c>
      <c r="AY7" s="69"/>
      <c r="AZ7" s="70" t="s">
        <v>78</v>
      </c>
      <c r="BA7" s="71"/>
      <c r="BB7" s="70" t="s">
        <v>79</v>
      </c>
      <c r="BC7" s="71"/>
      <c r="BD7" s="70" t="s">
        <v>80</v>
      </c>
      <c r="BE7" s="69"/>
      <c r="BF7" s="55"/>
    </row>
    <row r="8" spans="1:58" ht="178.5" x14ac:dyDescent="0.25">
      <c r="A8" s="58"/>
      <c r="B8" s="60"/>
      <c r="C8" s="28" t="s">
        <v>18</v>
      </c>
      <c r="D8" s="28" t="s">
        <v>19</v>
      </c>
      <c r="E8" s="28" t="s">
        <v>20</v>
      </c>
      <c r="F8" s="28" t="s">
        <v>21</v>
      </c>
      <c r="G8" s="28" t="s">
        <v>19</v>
      </c>
      <c r="H8" s="28" t="s">
        <v>20</v>
      </c>
      <c r="I8" s="28" t="s">
        <v>22</v>
      </c>
      <c r="J8" s="28" t="s">
        <v>23</v>
      </c>
      <c r="K8" s="28" t="s">
        <v>19</v>
      </c>
      <c r="L8" s="34" t="s">
        <v>20</v>
      </c>
      <c r="M8" s="29" t="s">
        <v>24</v>
      </c>
      <c r="N8" s="28" t="s">
        <v>25</v>
      </c>
      <c r="O8" s="33" t="s">
        <v>19</v>
      </c>
      <c r="P8" s="38" t="s">
        <v>20</v>
      </c>
      <c r="Q8" s="28" t="s">
        <v>24</v>
      </c>
      <c r="R8" s="28" t="s">
        <v>26</v>
      </c>
      <c r="S8" s="28" t="s">
        <v>19</v>
      </c>
      <c r="T8" s="37" t="s">
        <v>20</v>
      </c>
      <c r="U8" s="28" t="s">
        <v>71</v>
      </c>
      <c r="V8" s="28" t="s">
        <v>72</v>
      </c>
      <c r="W8" s="28" t="s">
        <v>19</v>
      </c>
      <c r="X8" s="34" t="s">
        <v>20</v>
      </c>
      <c r="Y8" s="32" t="s">
        <v>27</v>
      </c>
      <c r="Z8" s="28" t="s">
        <v>28</v>
      </c>
      <c r="AA8" s="28" t="s">
        <v>19</v>
      </c>
      <c r="AB8" s="28" t="s">
        <v>20</v>
      </c>
      <c r="AC8" s="28" t="s">
        <v>29</v>
      </c>
      <c r="AD8" s="28" t="s">
        <v>30</v>
      </c>
      <c r="AE8" s="33" t="s">
        <v>19</v>
      </c>
      <c r="AF8" s="33" t="s">
        <v>20</v>
      </c>
      <c r="AG8" s="28" t="s">
        <v>31</v>
      </c>
      <c r="AH8" s="28" t="s">
        <v>19</v>
      </c>
      <c r="AI8" s="28" t="s">
        <v>20</v>
      </c>
      <c r="AJ8" s="28" t="s">
        <v>32</v>
      </c>
      <c r="AK8" s="34" t="s">
        <v>20</v>
      </c>
      <c r="AL8" s="28" t="s">
        <v>74</v>
      </c>
      <c r="AM8" s="28" t="s">
        <v>75</v>
      </c>
      <c r="AN8" s="28" t="s">
        <v>19</v>
      </c>
      <c r="AO8" s="37" t="s">
        <v>20</v>
      </c>
      <c r="AP8" s="32" t="s">
        <v>33</v>
      </c>
      <c r="AQ8" s="28" t="s">
        <v>20</v>
      </c>
      <c r="AR8" s="28" t="s">
        <v>34</v>
      </c>
      <c r="AS8" s="28" t="s">
        <v>20</v>
      </c>
      <c r="AT8" s="28" t="s">
        <v>35</v>
      </c>
      <c r="AU8" s="28" t="s">
        <v>20</v>
      </c>
      <c r="AV8" s="28" t="s">
        <v>36</v>
      </c>
      <c r="AW8" s="34" t="s">
        <v>20</v>
      </c>
      <c r="AX8" s="29" t="s">
        <v>81</v>
      </c>
      <c r="AY8" s="35" t="s">
        <v>20</v>
      </c>
      <c r="AZ8" s="33" t="s">
        <v>82</v>
      </c>
      <c r="BA8" s="33" t="s">
        <v>20</v>
      </c>
      <c r="BB8" s="33" t="s">
        <v>83</v>
      </c>
      <c r="BC8" s="33" t="s">
        <v>20</v>
      </c>
      <c r="BD8" s="33" t="s">
        <v>84</v>
      </c>
      <c r="BE8" s="35" t="s">
        <v>20</v>
      </c>
      <c r="BF8" s="55"/>
    </row>
    <row r="9" spans="1:58" x14ac:dyDescent="0.25">
      <c r="A9" s="31">
        <v>1</v>
      </c>
      <c r="B9" s="4" t="s">
        <v>54</v>
      </c>
      <c r="C9" s="16">
        <v>3</v>
      </c>
      <c r="D9" s="22">
        <f>C9/4</f>
        <v>0.75</v>
      </c>
      <c r="E9" s="16">
        <v>1</v>
      </c>
      <c r="F9" s="16">
        <v>0</v>
      </c>
      <c r="G9" s="17">
        <f>F9/4</f>
        <v>0</v>
      </c>
      <c r="H9" s="16">
        <v>1</v>
      </c>
      <c r="I9" s="16">
        <v>0</v>
      </c>
      <c r="J9" s="16">
        <v>0</v>
      </c>
      <c r="K9" s="17">
        <v>0</v>
      </c>
      <c r="L9" s="20">
        <v>0</v>
      </c>
      <c r="M9" s="11">
        <v>0</v>
      </c>
      <c r="N9" s="16">
        <v>0</v>
      </c>
      <c r="O9" s="10">
        <v>0</v>
      </c>
      <c r="P9" s="8">
        <v>0</v>
      </c>
      <c r="Q9" s="22">
        <v>0</v>
      </c>
      <c r="R9" s="16">
        <v>0</v>
      </c>
      <c r="S9" s="17">
        <v>0</v>
      </c>
      <c r="T9" s="20">
        <v>1</v>
      </c>
      <c r="U9" s="16">
        <v>0</v>
      </c>
      <c r="V9" s="16">
        <v>0</v>
      </c>
      <c r="W9" s="17">
        <v>0</v>
      </c>
      <c r="X9" s="20">
        <v>0</v>
      </c>
      <c r="Y9" s="21"/>
      <c r="Z9" s="16"/>
      <c r="AA9" s="17">
        <v>0</v>
      </c>
      <c r="AB9" s="16">
        <v>0</v>
      </c>
      <c r="AC9" s="8">
        <v>0</v>
      </c>
      <c r="AD9" s="16">
        <v>0</v>
      </c>
      <c r="AE9" s="10">
        <v>0</v>
      </c>
      <c r="AF9" s="8">
        <v>0</v>
      </c>
      <c r="AG9" s="16">
        <v>8</v>
      </c>
      <c r="AH9" s="17">
        <f>AG9/12</f>
        <v>0.66666666666666663</v>
      </c>
      <c r="AI9" s="16">
        <v>1</v>
      </c>
      <c r="AJ9" s="16">
        <v>0</v>
      </c>
      <c r="AK9" s="20">
        <v>0</v>
      </c>
      <c r="AL9" s="36">
        <v>48.4</v>
      </c>
      <c r="AM9" s="16">
        <v>38.799999999999997</v>
      </c>
      <c r="AN9" s="17">
        <f>AL9/AM9</f>
        <v>1.2474226804123711</v>
      </c>
      <c r="AO9" s="20">
        <v>-1</v>
      </c>
      <c r="AP9" s="21">
        <v>15.4</v>
      </c>
      <c r="AQ9" s="16">
        <v>-1</v>
      </c>
      <c r="AR9" s="27"/>
      <c r="AS9" s="16">
        <v>0</v>
      </c>
      <c r="AT9" s="16">
        <v>0</v>
      </c>
      <c r="AU9" s="16">
        <v>1</v>
      </c>
      <c r="AV9" s="16">
        <v>0</v>
      </c>
      <c r="AW9" s="20">
        <v>2</v>
      </c>
      <c r="AX9" s="27" t="s">
        <v>68</v>
      </c>
      <c r="AY9" s="20">
        <v>0</v>
      </c>
      <c r="AZ9" s="27" t="s">
        <v>68</v>
      </c>
      <c r="BA9" s="20">
        <v>0</v>
      </c>
      <c r="BB9" s="27" t="s">
        <v>68</v>
      </c>
      <c r="BC9" s="20">
        <v>0</v>
      </c>
      <c r="BD9" s="27" t="s">
        <v>68</v>
      </c>
      <c r="BE9" s="20">
        <v>0</v>
      </c>
      <c r="BF9" s="11">
        <f>E9+H9+L9+P9+T9+X9+AB9+AF9+AI9+AK9+AO9+AQ9+AS9+AU9+AW9+AY9+BA9+BC9+BE9</f>
        <v>5</v>
      </c>
    </row>
    <row r="10" spans="1:58" x14ac:dyDescent="0.25">
      <c r="A10" s="31">
        <v>2</v>
      </c>
      <c r="B10" s="5" t="s">
        <v>55</v>
      </c>
      <c r="C10" s="16">
        <v>11</v>
      </c>
      <c r="D10" s="22">
        <f t="shared" ref="D10:D15" si="0">C10/4</f>
        <v>2.75</v>
      </c>
      <c r="E10" s="16">
        <v>0</v>
      </c>
      <c r="F10" s="16">
        <v>7</v>
      </c>
      <c r="G10" s="17">
        <f t="shared" ref="G10:G15" si="1">F10/4</f>
        <v>1.75</v>
      </c>
      <c r="H10" s="16">
        <v>0</v>
      </c>
      <c r="I10" s="16">
        <v>0</v>
      </c>
      <c r="J10" s="16">
        <v>0</v>
      </c>
      <c r="K10" s="17">
        <v>0</v>
      </c>
      <c r="L10" s="20">
        <v>0</v>
      </c>
      <c r="M10" s="11">
        <v>7318</v>
      </c>
      <c r="N10" s="16">
        <v>7301.6</v>
      </c>
      <c r="O10" s="10">
        <f t="shared" ref="O10:O15" si="2">M10/((N10/4)*4)</f>
        <v>1.0022460830502904</v>
      </c>
      <c r="P10" s="8">
        <v>1</v>
      </c>
      <c r="Q10" s="22">
        <v>1749.7</v>
      </c>
      <c r="R10" s="16">
        <v>1723.4</v>
      </c>
      <c r="S10" s="17">
        <f t="shared" ref="S10:S15" si="3">Q10/R10</f>
        <v>1.0152605315074852</v>
      </c>
      <c r="T10" s="20">
        <v>1</v>
      </c>
      <c r="U10" s="16">
        <v>25.5</v>
      </c>
      <c r="V10" s="16">
        <v>27.8</v>
      </c>
      <c r="W10" s="17">
        <f t="shared" ref="W10:W15" si="4">U10/V10</f>
        <v>0.91726618705035967</v>
      </c>
      <c r="X10" s="20">
        <v>1</v>
      </c>
      <c r="Y10" s="21"/>
      <c r="Z10" s="16"/>
      <c r="AA10" s="17">
        <v>0</v>
      </c>
      <c r="AB10" s="16">
        <v>0</v>
      </c>
      <c r="AC10" s="36">
        <v>369.8</v>
      </c>
      <c r="AD10" s="36">
        <v>369.8</v>
      </c>
      <c r="AE10" s="10">
        <f t="shared" ref="AE10:AE15" si="5">AC10/AD10</f>
        <v>1</v>
      </c>
      <c r="AF10" s="8">
        <v>1</v>
      </c>
      <c r="AG10" s="16">
        <v>10</v>
      </c>
      <c r="AH10" s="17">
        <f t="shared" ref="AH10:AH15" si="6">AG10/12</f>
        <v>0.83333333333333337</v>
      </c>
      <c r="AI10" s="16">
        <v>1</v>
      </c>
      <c r="AJ10" s="16">
        <v>0</v>
      </c>
      <c r="AK10" s="20">
        <v>0</v>
      </c>
      <c r="AL10" s="36">
        <v>3246.9</v>
      </c>
      <c r="AM10" s="16">
        <v>384.2</v>
      </c>
      <c r="AN10" s="17">
        <f t="shared" ref="AN10:AN15" si="7">AL10/AM10</f>
        <v>8.4510671525247272</v>
      </c>
      <c r="AO10" s="20">
        <v>-1</v>
      </c>
      <c r="AP10" s="21">
        <v>1392.8</v>
      </c>
      <c r="AQ10" s="16">
        <v>-1</v>
      </c>
      <c r="AR10" s="27"/>
      <c r="AS10" s="16">
        <v>0</v>
      </c>
      <c r="AT10" s="16">
        <v>0</v>
      </c>
      <c r="AU10" s="16">
        <v>1</v>
      </c>
      <c r="AV10" s="16">
        <v>0</v>
      </c>
      <c r="AW10" s="20">
        <v>2</v>
      </c>
      <c r="AX10" s="27" t="s">
        <v>68</v>
      </c>
      <c r="AY10" s="20">
        <v>0</v>
      </c>
      <c r="AZ10" s="27" t="s">
        <v>68</v>
      </c>
      <c r="BA10" s="20">
        <v>0</v>
      </c>
      <c r="BB10" s="27" t="s">
        <v>68</v>
      </c>
      <c r="BC10" s="20">
        <v>0</v>
      </c>
      <c r="BD10" s="27" t="s">
        <v>68</v>
      </c>
      <c r="BE10" s="20">
        <v>0</v>
      </c>
      <c r="BF10" s="11">
        <f t="shared" ref="BF10:BF15" si="8">E10+H10+L10+P10+T10+X10+AB10+AF10+AI10+AK10+AO10+AQ10+AS10+AU10+AW10+AY10+BA10+BC10+BE10</f>
        <v>6</v>
      </c>
    </row>
    <row r="11" spans="1:58" ht="26.25" x14ac:dyDescent="0.25">
      <c r="A11" s="31">
        <v>3</v>
      </c>
      <c r="B11" s="6" t="s">
        <v>85</v>
      </c>
      <c r="C11" s="16">
        <v>19</v>
      </c>
      <c r="D11" s="22">
        <f t="shared" si="0"/>
        <v>4.75</v>
      </c>
      <c r="E11" s="16">
        <v>0</v>
      </c>
      <c r="F11" s="16">
        <v>9</v>
      </c>
      <c r="G11" s="17">
        <f t="shared" si="1"/>
        <v>2.25</v>
      </c>
      <c r="H11" s="16">
        <v>0</v>
      </c>
      <c r="I11" s="16">
        <v>0</v>
      </c>
      <c r="J11" s="16">
        <v>0</v>
      </c>
      <c r="K11" s="17">
        <v>0</v>
      </c>
      <c r="L11" s="20">
        <v>0</v>
      </c>
      <c r="M11" s="11">
        <v>224069.9</v>
      </c>
      <c r="N11" s="16">
        <v>214427.2</v>
      </c>
      <c r="O11" s="10">
        <f t="shared" si="2"/>
        <v>1.0449695747554415</v>
      </c>
      <c r="P11" s="8">
        <v>1</v>
      </c>
      <c r="Q11" s="22">
        <v>46751.1</v>
      </c>
      <c r="R11" s="16">
        <v>37163.599999999999</v>
      </c>
      <c r="S11" s="17">
        <f t="shared" si="3"/>
        <v>1.257980927574293</v>
      </c>
      <c r="T11" s="20">
        <v>1</v>
      </c>
      <c r="U11" s="16">
        <v>1375.8</v>
      </c>
      <c r="V11" s="16">
        <v>1571.9</v>
      </c>
      <c r="W11" s="17">
        <f t="shared" si="4"/>
        <v>0.87524651695400468</v>
      </c>
      <c r="X11" s="20">
        <v>1</v>
      </c>
      <c r="Y11" s="21"/>
      <c r="Z11" s="16"/>
      <c r="AA11" s="17">
        <v>0</v>
      </c>
      <c r="AB11" s="16">
        <v>0</v>
      </c>
      <c r="AC11" s="36">
        <v>2918</v>
      </c>
      <c r="AD11" s="36">
        <v>2918</v>
      </c>
      <c r="AE11" s="10">
        <f t="shared" si="5"/>
        <v>1</v>
      </c>
      <c r="AF11" s="8">
        <v>1</v>
      </c>
      <c r="AG11" s="16">
        <v>14</v>
      </c>
      <c r="AH11" s="17">
        <f t="shared" si="6"/>
        <v>1.1666666666666667</v>
      </c>
      <c r="AI11" s="16">
        <v>0.5</v>
      </c>
      <c r="AJ11" s="16">
        <v>1</v>
      </c>
      <c r="AK11" s="20">
        <v>-0.5</v>
      </c>
      <c r="AL11" s="36">
        <v>29846.400000000001</v>
      </c>
      <c r="AM11" s="16">
        <v>14450.3</v>
      </c>
      <c r="AN11" s="17">
        <f t="shared" si="7"/>
        <v>2.0654519283336681</v>
      </c>
      <c r="AO11" s="20">
        <v>-1</v>
      </c>
      <c r="AP11" s="21">
        <v>11114.7</v>
      </c>
      <c r="AQ11" s="16">
        <v>-1</v>
      </c>
      <c r="AR11" s="27"/>
      <c r="AS11" s="16">
        <v>0</v>
      </c>
      <c r="AT11" s="16">
        <v>0</v>
      </c>
      <c r="AU11" s="16">
        <v>1</v>
      </c>
      <c r="AV11" s="16">
        <v>0</v>
      </c>
      <c r="AW11" s="20">
        <v>2</v>
      </c>
      <c r="AX11" s="27" t="s">
        <v>68</v>
      </c>
      <c r="AY11" s="20">
        <v>0</v>
      </c>
      <c r="AZ11" s="27" t="s">
        <v>61</v>
      </c>
      <c r="BA11" s="20">
        <v>-0.5</v>
      </c>
      <c r="BB11" s="27" t="s">
        <v>61</v>
      </c>
      <c r="BC11" s="20">
        <v>-0.5</v>
      </c>
      <c r="BD11" s="27" t="s">
        <v>61</v>
      </c>
      <c r="BE11" s="20">
        <v>-1</v>
      </c>
      <c r="BF11" s="11">
        <f t="shared" si="8"/>
        <v>3</v>
      </c>
    </row>
    <row r="12" spans="1:58" x14ac:dyDescent="0.25">
      <c r="A12" s="31">
        <v>4</v>
      </c>
      <c r="B12" s="4" t="s">
        <v>56</v>
      </c>
      <c r="C12" s="16">
        <v>6</v>
      </c>
      <c r="D12" s="22">
        <f t="shared" si="0"/>
        <v>1.5</v>
      </c>
      <c r="E12" s="16">
        <v>1</v>
      </c>
      <c r="F12" s="16">
        <v>0</v>
      </c>
      <c r="G12" s="17">
        <f t="shared" si="1"/>
        <v>0</v>
      </c>
      <c r="H12" s="16">
        <v>1</v>
      </c>
      <c r="I12" s="16">
        <v>0</v>
      </c>
      <c r="J12" s="16">
        <v>0</v>
      </c>
      <c r="K12" s="17">
        <v>0</v>
      </c>
      <c r="L12" s="20">
        <v>0</v>
      </c>
      <c r="M12" s="11">
        <v>56554</v>
      </c>
      <c r="N12" s="16">
        <v>56554</v>
      </c>
      <c r="O12" s="10">
        <f t="shared" si="2"/>
        <v>1</v>
      </c>
      <c r="P12" s="8">
        <v>1</v>
      </c>
      <c r="Q12" s="22">
        <v>0</v>
      </c>
      <c r="R12" s="16">
        <v>0</v>
      </c>
      <c r="S12" s="17">
        <v>0</v>
      </c>
      <c r="T12" s="20">
        <v>1</v>
      </c>
      <c r="U12" s="16">
        <v>0</v>
      </c>
      <c r="V12" s="16">
        <v>1.9</v>
      </c>
      <c r="W12" s="17">
        <f t="shared" si="4"/>
        <v>0</v>
      </c>
      <c r="X12" s="20">
        <v>1</v>
      </c>
      <c r="Y12" s="21"/>
      <c r="Z12" s="16"/>
      <c r="AA12" s="17">
        <v>0</v>
      </c>
      <c r="AB12" s="16">
        <v>0</v>
      </c>
      <c r="AC12" s="36">
        <v>0</v>
      </c>
      <c r="AD12" s="36">
        <v>0</v>
      </c>
      <c r="AE12" s="10">
        <v>0</v>
      </c>
      <c r="AF12" s="8">
        <v>0</v>
      </c>
      <c r="AG12" s="16">
        <v>6</v>
      </c>
      <c r="AH12" s="17">
        <f t="shared" si="6"/>
        <v>0.5</v>
      </c>
      <c r="AI12" s="16">
        <v>1</v>
      </c>
      <c r="AJ12" s="16">
        <v>0</v>
      </c>
      <c r="AK12" s="20">
        <v>0</v>
      </c>
      <c r="AL12" s="36">
        <v>231.8</v>
      </c>
      <c r="AM12" s="16">
        <v>4.0999999999999996</v>
      </c>
      <c r="AN12" s="17">
        <f t="shared" si="7"/>
        <v>56.536585365853668</v>
      </c>
      <c r="AO12" s="20">
        <v>-1</v>
      </c>
      <c r="AP12" s="21">
        <v>91.2</v>
      </c>
      <c r="AQ12" s="16">
        <v>-1</v>
      </c>
      <c r="AR12" s="16"/>
      <c r="AS12" s="16">
        <v>0</v>
      </c>
      <c r="AT12" s="16">
        <v>0</v>
      </c>
      <c r="AU12" s="16">
        <v>1</v>
      </c>
      <c r="AV12" s="16">
        <v>0</v>
      </c>
      <c r="AW12" s="20">
        <v>2</v>
      </c>
      <c r="AX12" s="27" t="s">
        <v>68</v>
      </c>
      <c r="AY12" s="20">
        <v>0</v>
      </c>
      <c r="AZ12" s="27" t="s">
        <v>68</v>
      </c>
      <c r="BA12" s="20">
        <v>0</v>
      </c>
      <c r="BB12" s="27" t="s">
        <v>68</v>
      </c>
      <c r="BC12" s="20">
        <v>0</v>
      </c>
      <c r="BD12" s="27" t="s">
        <v>68</v>
      </c>
      <c r="BE12" s="20">
        <v>0</v>
      </c>
      <c r="BF12" s="11">
        <f t="shared" si="8"/>
        <v>7</v>
      </c>
    </row>
    <row r="13" spans="1:58" x14ac:dyDescent="0.25">
      <c r="A13" s="31">
        <v>5</v>
      </c>
      <c r="B13" s="6" t="s">
        <v>57</v>
      </c>
      <c r="C13" s="16">
        <v>4</v>
      </c>
      <c r="D13" s="22">
        <f t="shared" si="0"/>
        <v>1</v>
      </c>
      <c r="E13" s="16">
        <v>1</v>
      </c>
      <c r="F13" s="16">
        <v>9</v>
      </c>
      <c r="G13" s="17">
        <f t="shared" si="1"/>
        <v>2.25</v>
      </c>
      <c r="H13" s="16">
        <v>0</v>
      </c>
      <c r="I13" s="16">
        <v>0</v>
      </c>
      <c r="J13" s="16">
        <v>0</v>
      </c>
      <c r="K13" s="17">
        <v>0</v>
      </c>
      <c r="L13" s="20">
        <v>0</v>
      </c>
      <c r="M13" s="11">
        <v>517.29999999999995</v>
      </c>
      <c r="N13" s="16">
        <v>518.79999999999995</v>
      </c>
      <c r="O13" s="10">
        <f t="shared" si="2"/>
        <v>0.99710871241326138</v>
      </c>
      <c r="P13" s="8">
        <v>1</v>
      </c>
      <c r="Q13" s="22">
        <v>172</v>
      </c>
      <c r="R13" s="16">
        <v>172</v>
      </c>
      <c r="S13" s="17">
        <f t="shared" si="3"/>
        <v>1</v>
      </c>
      <c r="T13" s="20">
        <v>1</v>
      </c>
      <c r="U13" s="16">
        <v>0</v>
      </c>
      <c r="V13" s="16">
        <v>41</v>
      </c>
      <c r="W13" s="17">
        <f t="shared" si="4"/>
        <v>0</v>
      </c>
      <c r="X13" s="20">
        <v>1</v>
      </c>
      <c r="Y13" s="21"/>
      <c r="Z13" s="16"/>
      <c r="AA13" s="17">
        <v>0</v>
      </c>
      <c r="AB13" s="16">
        <v>0</v>
      </c>
      <c r="AC13" s="36">
        <v>13.1</v>
      </c>
      <c r="AD13" s="36">
        <v>13.1</v>
      </c>
      <c r="AE13" s="10">
        <f t="shared" si="5"/>
        <v>1</v>
      </c>
      <c r="AF13" s="8">
        <v>1</v>
      </c>
      <c r="AG13" s="16">
        <v>7</v>
      </c>
      <c r="AH13" s="17">
        <f t="shared" si="6"/>
        <v>0.58333333333333337</v>
      </c>
      <c r="AI13" s="16">
        <v>1</v>
      </c>
      <c r="AJ13" s="16">
        <v>0</v>
      </c>
      <c r="AK13" s="20">
        <v>0</v>
      </c>
      <c r="AL13" s="36">
        <v>830</v>
      </c>
      <c r="AM13" s="16">
        <v>125.3</v>
      </c>
      <c r="AN13" s="17">
        <f t="shared" si="7"/>
        <v>6.624102154828412</v>
      </c>
      <c r="AO13" s="20">
        <v>-1</v>
      </c>
      <c r="AP13" s="21">
        <v>102.6</v>
      </c>
      <c r="AQ13" s="16">
        <v>-1</v>
      </c>
      <c r="AR13" s="27"/>
      <c r="AS13" s="16">
        <v>0</v>
      </c>
      <c r="AT13" s="16">
        <v>0</v>
      </c>
      <c r="AU13" s="16">
        <v>1</v>
      </c>
      <c r="AV13" s="16">
        <v>0</v>
      </c>
      <c r="AW13" s="20">
        <v>2</v>
      </c>
      <c r="AX13" s="27" t="s">
        <v>68</v>
      </c>
      <c r="AY13" s="20">
        <v>0</v>
      </c>
      <c r="AZ13" s="27" t="s">
        <v>68</v>
      </c>
      <c r="BA13" s="20">
        <v>0</v>
      </c>
      <c r="BB13" s="27" t="s">
        <v>68</v>
      </c>
      <c r="BC13" s="20">
        <v>0</v>
      </c>
      <c r="BD13" s="27" t="s">
        <v>68</v>
      </c>
      <c r="BE13" s="20">
        <v>0</v>
      </c>
      <c r="BF13" s="11">
        <f t="shared" si="8"/>
        <v>7</v>
      </c>
    </row>
    <row r="14" spans="1:58" ht="26.25" x14ac:dyDescent="0.25">
      <c r="A14" s="31">
        <v>6</v>
      </c>
      <c r="B14" s="5" t="s">
        <v>58</v>
      </c>
      <c r="C14" s="16">
        <v>10</v>
      </c>
      <c r="D14" s="22">
        <f t="shared" si="0"/>
        <v>2.5</v>
      </c>
      <c r="E14" s="16">
        <v>0</v>
      </c>
      <c r="F14" s="16">
        <v>2</v>
      </c>
      <c r="G14" s="17">
        <f t="shared" si="1"/>
        <v>0.5</v>
      </c>
      <c r="H14" s="16">
        <v>1</v>
      </c>
      <c r="I14" s="16">
        <v>0</v>
      </c>
      <c r="J14" s="16">
        <v>0</v>
      </c>
      <c r="K14" s="17">
        <v>0</v>
      </c>
      <c r="L14" s="20">
        <v>0</v>
      </c>
      <c r="M14" s="11">
        <v>846.6</v>
      </c>
      <c r="N14" s="16">
        <v>847.8</v>
      </c>
      <c r="O14" s="10">
        <f t="shared" si="2"/>
        <v>0.99858457183297955</v>
      </c>
      <c r="P14" s="8">
        <v>1</v>
      </c>
      <c r="Q14" s="22">
        <v>661</v>
      </c>
      <c r="R14" s="16">
        <v>662.9</v>
      </c>
      <c r="S14" s="17">
        <f t="shared" si="3"/>
        <v>0.99713380600392221</v>
      </c>
      <c r="T14" s="20">
        <v>1</v>
      </c>
      <c r="U14" s="16">
        <v>11.14</v>
      </c>
      <c r="V14" s="16">
        <v>4.5999999999999996</v>
      </c>
      <c r="W14" s="17">
        <f t="shared" si="4"/>
        <v>2.4217391304347831</v>
      </c>
      <c r="X14" s="20">
        <v>0</v>
      </c>
      <c r="Y14" s="21"/>
      <c r="Z14" s="16"/>
      <c r="AA14" s="17">
        <v>0</v>
      </c>
      <c r="AB14" s="16">
        <v>0</v>
      </c>
      <c r="AC14" s="36">
        <v>37</v>
      </c>
      <c r="AD14" s="36">
        <v>37</v>
      </c>
      <c r="AE14" s="10">
        <f t="shared" si="5"/>
        <v>1</v>
      </c>
      <c r="AF14" s="8">
        <v>1</v>
      </c>
      <c r="AG14" s="16">
        <v>11</v>
      </c>
      <c r="AH14" s="17">
        <f t="shared" si="6"/>
        <v>0.91666666666666663</v>
      </c>
      <c r="AI14" s="16">
        <v>1</v>
      </c>
      <c r="AJ14" s="16">
        <v>0</v>
      </c>
      <c r="AK14" s="20">
        <v>0</v>
      </c>
      <c r="AL14" s="36">
        <v>311.2</v>
      </c>
      <c r="AM14" s="16">
        <v>49.3</v>
      </c>
      <c r="AN14" s="17">
        <f t="shared" si="7"/>
        <v>6.3123732251521298</v>
      </c>
      <c r="AO14" s="20">
        <v>-1</v>
      </c>
      <c r="AP14" s="21">
        <v>55.4</v>
      </c>
      <c r="AQ14" s="16">
        <v>-1</v>
      </c>
      <c r="AR14" s="27"/>
      <c r="AS14" s="16">
        <v>0</v>
      </c>
      <c r="AT14" s="16">
        <v>0</v>
      </c>
      <c r="AU14" s="16">
        <v>1</v>
      </c>
      <c r="AV14" s="16">
        <v>0</v>
      </c>
      <c r="AW14" s="20">
        <v>2</v>
      </c>
      <c r="AX14" s="27" t="s">
        <v>68</v>
      </c>
      <c r="AY14" s="20">
        <v>0</v>
      </c>
      <c r="AZ14" s="27" t="s">
        <v>68</v>
      </c>
      <c r="BA14" s="20">
        <v>0</v>
      </c>
      <c r="BB14" s="27" t="s">
        <v>68</v>
      </c>
      <c r="BC14" s="20">
        <v>0</v>
      </c>
      <c r="BD14" s="27" t="s">
        <v>68</v>
      </c>
      <c r="BE14" s="20">
        <v>0</v>
      </c>
      <c r="BF14" s="11">
        <f t="shared" si="8"/>
        <v>6</v>
      </c>
    </row>
    <row r="15" spans="1:58" x14ac:dyDescent="0.25">
      <c r="A15" s="31">
        <v>7</v>
      </c>
      <c r="B15" s="4" t="s">
        <v>59</v>
      </c>
      <c r="C15" s="16">
        <v>33</v>
      </c>
      <c r="D15" s="22">
        <f t="shared" si="0"/>
        <v>8.25</v>
      </c>
      <c r="E15" s="16">
        <v>0</v>
      </c>
      <c r="F15" s="16">
        <v>2</v>
      </c>
      <c r="G15" s="17">
        <f t="shared" si="1"/>
        <v>0.5</v>
      </c>
      <c r="H15" s="16">
        <v>1</v>
      </c>
      <c r="I15" s="16">
        <v>64237.9</v>
      </c>
      <c r="J15" s="16">
        <v>65822.899999999994</v>
      </c>
      <c r="K15" s="17">
        <f t="shared" ref="K15" si="9">I15/J15</f>
        <v>0.97592023444728215</v>
      </c>
      <c r="L15" s="20">
        <v>0</v>
      </c>
      <c r="M15" s="11">
        <v>104330.3</v>
      </c>
      <c r="N15" s="16">
        <v>96884</v>
      </c>
      <c r="O15" s="10">
        <f t="shared" si="2"/>
        <v>1.0768578919119773</v>
      </c>
      <c r="P15" s="8">
        <v>0.5</v>
      </c>
      <c r="Q15" s="22">
        <v>37.200000000000003</v>
      </c>
      <c r="R15" s="16">
        <v>39.700000000000003</v>
      </c>
      <c r="S15" s="17">
        <f t="shared" si="3"/>
        <v>0.93702770780856426</v>
      </c>
      <c r="T15" s="20">
        <v>0</v>
      </c>
      <c r="U15" s="16">
        <v>357.5</v>
      </c>
      <c r="V15" s="16">
        <v>434.5</v>
      </c>
      <c r="W15" s="17">
        <f t="shared" si="4"/>
        <v>0.82278481012658233</v>
      </c>
      <c r="X15" s="24">
        <v>1</v>
      </c>
      <c r="Y15" s="21">
        <v>49452</v>
      </c>
      <c r="Z15" s="16">
        <v>50370</v>
      </c>
      <c r="AA15" s="17">
        <f t="shared" ref="AA15" si="10">Y15/Z15</f>
        <v>0.98177486599166175</v>
      </c>
      <c r="AB15" s="16">
        <v>1</v>
      </c>
      <c r="AC15" s="36">
        <v>19085.7</v>
      </c>
      <c r="AD15" s="36">
        <v>19085.7</v>
      </c>
      <c r="AE15" s="17">
        <f t="shared" si="5"/>
        <v>1</v>
      </c>
      <c r="AF15" s="16">
        <v>1</v>
      </c>
      <c r="AG15" s="16">
        <v>20</v>
      </c>
      <c r="AH15" s="17">
        <f t="shared" si="6"/>
        <v>1.6666666666666667</v>
      </c>
      <c r="AI15" s="16">
        <v>0.5</v>
      </c>
      <c r="AJ15" s="16">
        <v>0</v>
      </c>
      <c r="AK15" s="20">
        <v>0</v>
      </c>
      <c r="AL15" s="16">
        <v>24587.4</v>
      </c>
      <c r="AM15" s="16">
        <v>18634.599999999999</v>
      </c>
      <c r="AN15" s="17">
        <f t="shared" si="7"/>
        <v>1.3194487673467636</v>
      </c>
      <c r="AO15" s="20">
        <v>-1</v>
      </c>
      <c r="AP15" s="21">
        <v>19676.400000000001</v>
      </c>
      <c r="AQ15" s="16">
        <v>-1</v>
      </c>
      <c r="AR15" s="27" t="s">
        <v>61</v>
      </c>
      <c r="AS15" s="16">
        <v>1</v>
      </c>
      <c r="AT15" s="39" t="s">
        <v>61</v>
      </c>
      <c r="AU15" s="16">
        <v>-2</v>
      </c>
      <c r="AV15" s="16">
        <v>0</v>
      </c>
      <c r="AW15" s="20">
        <v>2</v>
      </c>
      <c r="AX15" s="27" t="s">
        <v>68</v>
      </c>
      <c r="AY15" s="20">
        <v>0</v>
      </c>
      <c r="AZ15" s="27" t="s">
        <v>68</v>
      </c>
      <c r="BA15" s="20">
        <v>0</v>
      </c>
      <c r="BB15" s="27" t="s">
        <v>68</v>
      </c>
      <c r="BC15" s="16">
        <v>0</v>
      </c>
      <c r="BD15" s="27" t="s">
        <v>61</v>
      </c>
      <c r="BE15" s="20">
        <v>-1</v>
      </c>
      <c r="BF15" s="11">
        <f t="shared" si="8"/>
        <v>3</v>
      </c>
    </row>
    <row r="16" spans="1:58" x14ac:dyDescent="0.25">
      <c r="U16" s="25"/>
      <c r="V16" s="25"/>
      <c r="W16" s="26"/>
      <c r="X16" s="25"/>
    </row>
  </sheetData>
  <mergeCells count="29">
    <mergeCell ref="AR7:AS7"/>
    <mergeCell ref="A3:AW3"/>
    <mergeCell ref="A4:AW4"/>
    <mergeCell ref="A6:A8"/>
    <mergeCell ref="B6:B8"/>
    <mergeCell ref="C6:L6"/>
    <mergeCell ref="M6:T6"/>
    <mergeCell ref="Y6:AK6"/>
    <mergeCell ref="AP6:AW6"/>
    <mergeCell ref="AG7:AI7"/>
    <mergeCell ref="AJ7:AK7"/>
    <mergeCell ref="AT7:AU7"/>
    <mergeCell ref="AV7:AW7"/>
    <mergeCell ref="AX7:AY7"/>
    <mergeCell ref="AX6:BE6"/>
    <mergeCell ref="BF6:BF8"/>
    <mergeCell ref="C7:E7"/>
    <mergeCell ref="F7:H7"/>
    <mergeCell ref="I7:L7"/>
    <mergeCell ref="M7:P7"/>
    <mergeCell ref="Q7:T7"/>
    <mergeCell ref="U7:X7"/>
    <mergeCell ref="Y7:AB7"/>
    <mergeCell ref="AC7:AF7"/>
    <mergeCell ref="AZ7:BA7"/>
    <mergeCell ref="BB7:BC7"/>
    <mergeCell ref="BD7:BE7"/>
    <mergeCell ref="AL7:AO7"/>
    <mergeCell ref="AP7:AQ7"/>
  </mergeCells>
  <pageMargins left="0.31496062992125984" right="0.31496062992125984" top="0.35433070866141736" bottom="0.35433070866141736" header="0.31496062992125984" footer="0.31496062992125984"/>
  <pageSetup paperSize="9" scale="69" fitToWidth="3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ФУ</vt:lpstr>
      <vt:lpstr>ГРБС.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Nikolaevna</dc:creator>
  <cp:lastModifiedBy>Olesya Alexandrovna</cp:lastModifiedBy>
  <cp:lastPrinted>2017-04-04T12:44:32Z</cp:lastPrinted>
  <dcterms:created xsi:type="dcterms:W3CDTF">2014-11-12T06:41:24Z</dcterms:created>
  <dcterms:modified xsi:type="dcterms:W3CDTF">2017-04-21T11:38:07Z</dcterms:modified>
</cp:coreProperties>
</file>