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6875" windowHeight="10485" activeTab="0"/>
  </bookViews>
  <sheets>
    <sheet name="В-2010" sheetId="1" r:id="rId1"/>
  </sheets>
  <definedNames/>
  <calcPr fullCalcOnLoad="1"/>
</workbook>
</file>

<file path=xl/sharedStrings.xml><?xml version="1.0" encoding="utf-8"?>
<sst xmlns="http://schemas.openxmlformats.org/spreadsheetml/2006/main" count="4096" uniqueCount="542">
  <si>
    <t>Исполнение мер социальной поддержки по обеспечению полноценным питанием беременных женщин, кормящих матерей, а также детей в возрасте до трех лет</t>
  </si>
  <si>
    <t>521 02 07</t>
  </si>
  <si>
    <t>Исполнение мер социальной поддержки в обеспечении лекарственными средствами, изделиями медицинского назначения, безбелковыми продуктами питания и белковыми гидролизатами отдельных категорий граждан</t>
  </si>
  <si>
    <t>521 02 08</t>
  </si>
  <si>
    <t>Областная целевая программа "Дом для молодой семьи" на 2009 год</t>
  </si>
  <si>
    <t>522 14 00</t>
  </si>
  <si>
    <t>план 339,044</t>
  </si>
  <si>
    <t>914</t>
  </si>
  <si>
    <t>Ежемесячные социальные  выплаты лицам, которым присвоено звание "Почетный гражданин города Слободского"</t>
  </si>
  <si>
    <t>Предоставление материальной помощи малообеспеченным семьям  и гражданам, находящимся в трудной жизненной ситуации</t>
  </si>
  <si>
    <t xml:space="preserve">Социальные выплаты в виде стипендий </t>
  </si>
  <si>
    <t>Социальные выплаты спортсменам для участия в областных, всероссийских, международных соревнованиях</t>
  </si>
  <si>
    <t>Охрана семьи и детства</t>
  </si>
  <si>
    <t>Оказание других видов социальной помощи</t>
  </si>
  <si>
    <t>505 85 00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</si>
  <si>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</si>
  <si>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505 85 37</t>
  </si>
  <si>
    <t>Содержание ребенка в семье опекуна и приемной семье, а также вознаграждение, причитающееся приемному родителю</t>
  </si>
  <si>
    <t>520 13 00</t>
  </si>
  <si>
    <t>Вознаграждение, причитающееся приемному родителю за счет средств федерального бюджета</t>
  </si>
  <si>
    <t>520 13 01</t>
  </si>
  <si>
    <t>Вознаграждение, причитающееся приемному родителю за счет средств областного бюджета</t>
  </si>
  <si>
    <t xml:space="preserve">520 13 02 </t>
  </si>
  <si>
    <t>520 13 02</t>
  </si>
  <si>
    <t>Содержание ребенка в семье опекуна и приемной семье за счет средств федерального бюджета</t>
  </si>
  <si>
    <t>520 13 03</t>
  </si>
  <si>
    <t>Социальные выплаты на содержание ребенка в приемной семье</t>
  </si>
  <si>
    <t>422</t>
  </si>
  <si>
    <t>Социальные выплаты на содержание ребенка в семье опекуна</t>
  </si>
  <si>
    <t>Содержание ребенка в семье опекуна и приемной семье за счет средств областного бюджета</t>
  </si>
  <si>
    <t>520 13 04</t>
  </si>
  <si>
    <t>Другие вопросы в области социальной политики</t>
  </si>
  <si>
    <t xml:space="preserve">                                                                                   к решению Слободской </t>
  </si>
  <si>
    <t xml:space="preserve">                                                                                   городской Думы</t>
  </si>
  <si>
    <t xml:space="preserve">                                                                                   от                  №</t>
  </si>
  <si>
    <t>Код главно-го рас-поряди-теля</t>
  </si>
  <si>
    <t>Вид         рас-хода</t>
  </si>
  <si>
    <t>Муниципальное лечебно-профилактическое учреждение «Слободская центральная городская больница»</t>
  </si>
  <si>
    <t>Муниципальное учреждение "Слободская городская Дума"</t>
  </si>
  <si>
    <t>903</t>
  </si>
  <si>
    <t>Муниципальное учреждение «Дом культуры имени Горького»</t>
  </si>
  <si>
    <t>Патриотическое воспитание граждан в городе Слободском</t>
  </si>
  <si>
    <t>Муниципальное учреждение культуры «Слободской музейно-выставочный центр»</t>
  </si>
  <si>
    <t>Муниципальное общеобразовательное учреждение гимназия города Слободского Кировской области</t>
  </si>
  <si>
    <t xml:space="preserve">795 00 00 </t>
  </si>
  <si>
    <t xml:space="preserve">Муниципальное образовательное учреждение для детей-сирот и детей, оставшихся без попечения родителей, специальная (коррекционная) школа-интернат для детей-сирот и детей, оставшихся без попечения родителей, с ограниченными возможностями здоровья VIII вида </t>
  </si>
  <si>
    <t xml:space="preserve">Финансовое управление администрации  города Слободского </t>
  </si>
  <si>
    <t>Муниципальное учреждение «Централизованная бухгалтерия»</t>
  </si>
  <si>
    <t>Муниципальное общеобразовательное учреждение Лицей № 9 г.Слободского Кировской области</t>
  </si>
  <si>
    <t>431 00 00</t>
  </si>
  <si>
    <t>Муниципальное общеобразовательное учреждение средняя общеобразовательная школа № 14 города Слободского Кировской области</t>
  </si>
  <si>
    <t>Муниципальное общеобразовательное учреждение средняя общеобразовательная школа № 5 города Слободского Кировской области</t>
  </si>
  <si>
    <t>Муниципальное учреждение «Слободская городская библиотека им. А.Грина»</t>
  </si>
  <si>
    <t>Муниципальное образовательное учреждение дополнительного образования детей «Детская художественная школа» г.Слободского Кировской области</t>
  </si>
  <si>
    <t>Муниципальное образовательное учреждение дополнительного образования детей «Детско-юношеская спортивная школа города Слободского Кировской области»</t>
  </si>
  <si>
    <t>Ведомственная целевая программа "Дополнительное образование В МОУ ДОД "Детско-юношеская школа" на 2010-2012 годы"</t>
  </si>
  <si>
    <t>Муниципальное образовательное учреждение дополнительного образования детей «Детская школа искусств им. П.И.Чайковского» г.Слободского Кировской области</t>
  </si>
  <si>
    <t>Муниципальное образовательное учреждение дополнительного образования детей «Дом детского творчества г.Слободского»</t>
  </si>
  <si>
    <t>Администрация города Слободского Кировской области</t>
  </si>
  <si>
    <t>Управление муниципальным имуществом в 2010 году                                ( мероприятия по землеустройству и землепользованию)</t>
  </si>
  <si>
    <t>Расходы по капитальному и текущему ремонту автомобильных дорог и инженерных сооружений на них в границах городского округа</t>
  </si>
  <si>
    <t>522 01 03</t>
  </si>
  <si>
    <t>план247,5</t>
  </si>
  <si>
    <t>Региональные целевые пограммы</t>
  </si>
  <si>
    <t>"Обеспечение жильем молодых семей" на 2009-2010 годы</t>
  </si>
  <si>
    <t xml:space="preserve">                                                                                   Приложение 4</t>
  </si>
  <si>
    <t>Ведомственная структура расходов бюджета города в 2010 году</t>
  </si>
  <si>
    <t>Наименование расхода</t>
  </si>
  <si>
    <t>Раз-дел</t>
  </si>
  <si>
    <t>Под-раз-дел</t>
  </si>
  <si>
    <t>Целевая статья</t>
  </si>
  <si>
    <t>Расходы по обеспечению молочными продуктами детей первого года жизни</t>
  </si>
  <si>
    <t>902</t>
  </si>
  <si>
    <t>03</t>
  </si>
  <si>
    <t>795 01 00</t>
  </si>
  <si>
    <t>Социальные выплаты детям из приемных семей и детям, воспитывающимся в семьях опекунов (попечителей), при организации летнего отдыха в лагерях дневного пребывания детей и в летних загородных лагерях</t>
  </si>
  <si>
    <t>925</t>
  </si>
  <si>
    <t>Мероприятия в области социальной политики</t>
  </si>
  <si>
    <t>068</t>
  </si>
  <si>
    <t>936</t>
  </si>
  <si>
    <t>916</t>
  </si>
  <si>
    <t>Принятие мер для реализации прав детей-сирот и детей, находящихся под опекой и попечительством, на жилье после прохождения обучения</t>
  </si>
  <si>
    <t>934</t>
  </si>
  <si>
    <t>Организация питания детей из малообеспеченных семей в лагере труда и отдыха</t>
  </si>
  <si>
    <t>07</t>
  </si>
  <si>
    <t>938</t>
  </si>
  <si>
    <t>10</t>
  </si>
  <si>
    <t>942</t>
  </si>
  <si>
    <t>Организация и проведение ремонтных работ жилых помещений ветеранов Великой Отечественной войны, вдов погибших участников войны, жителей блокадного Ленинграда, несовершеннолетних узников концлагерей, тружеников тыла  к Дню Победы</t>
  </si>
  <si>
    <t>944</t>
  </si>
  <si>
    <t>Проведение мероприятий для инвалидов по зрению</t>
  </si>
  <si>
    <t>06</t>
  </si>
  <si>
    <t>Организация информационной, консультационной, организационной работы с инвалидами</t>
  </si>
  <si>
    <t>941</t>
  </si>
  <si>
    <t>Выполнение функций органами местного самоуправления</t>
  </si>
  <si>
    <t>05</t>
  </si>
  <si>
    <t>795 02 00</t>
  </si>
  <si>
    <t>Выполнение функций бюджетными учреждениями</t>
  </si>
  <si>
    <t>09</t>
  </si>
  <si>
    <t>795 03 00</t>
  </si>
  <si>
    <t>001</t>
  </si>
  <si>
    <t>910</t>
  </si>
  <si>
    <t>795 05 00</t>
  </si>
  <si>
    <t>913</t>
  </si>
  <si>
    <t>920</t>
  </si>
  <si>
    <t>500</t>
  </si>
  <si>
    <t>795 07 00</t>
  </si>
  <si>
    <t>939</t>
  </si>
  <si>
    <t>Сохранение, использование и популяризация объектов культурного наследия (памятников истории и культуры) федерального значения</t>
  </si>
  <si>
    <t>08</t>
  </si>
  <si>
    <t>01</t>
  </si>
  <si>
    <t>795 10 00</t>
  </si>
  <si>
    <t>Расходы за счет безвозмездных поступлений от физических и юридических лиц, в том числе добровольных пожертвований</t>
  </si>
  <si>
    <t>904</t>
  </si>
  <si>
    <t>Проведение общегородских мероприятий</t>
  </si>
  <si>
    <t>940</t>
  </si>
  <si>
    <t>Мероприятия по поддержке и развитию культуры, искусства</t>
  </si>
  <si>
    <t>023</t>
  </si>
  <si>
    <t>918</t>
  </si>
  <si>
    <t>795 10 01</t>
  </si>
  <si>
    <t>Ремонт памятников и обелисков воинам-землякам, погибшим в годы Великой Отечественной войны 1941-1945 годов</t>
  </si>
  <si>
    <t>795 10 02</t>
  </si>
  <si>
    <t>024</t>
  </si>
  <si>
    <t>Создание условий для деятельности добровольных формирований населения по охране общественного порядка</t>
  </si>
  <si>
    <t>14</t>
  </si>
  <si>
    <t>795 11 00</t>
  </si>
  <si>
    <t>917</t>
  </si>
  <si>
    <t>922</t>
  </si>
  <si>
    <t>795 14 00</t>
  </si>
  <si>
    <t>Мероприятия в области здравоохранения, спорта и физической культуры</t>
  </si>
  <si>
    <t>795 15 00</t>
  </si>
  <si>
    <t>079</t>
  </si>
  <si>
    <t>926</t>
  </si>
  <si>
    <t>795 16 00</t>
  </si>
  <si>
    <t>795 17 00</t>
  </si>
  <si>
    <t>Организация информационной, консультационной, организационной работы с категориями граждан по ФЗ «О ветеранах» и гражданами пенсионного возраста</t>
  </si>
  <si>
    <t>930</t>
  </si>
  <si>
    <t>04</t>
  </si>
  <si>
    <t>12</t>
  </si>
  <si>
    <t>795 18 00</t>
  </si>
  <si>
    <t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городском округе</t>
  </si>
  <si>
    <t>932</t>
  </si>
  <si>
    <t>795 19 00</t>
  </si>
  <si>
    <t>795 20 00</t>
  </si>
  <si>
    <t>501</t>
  </si>
  <si>
    <t>795 21 00</t>
  </si>
  <si>
    <t>795 22 00</t>
  </si>
  <si>
    <t>02</t>
  </si>
  <si>
    <t>915</t>
  </si>
  <si>
    <t>795 23 00</t>
  </si>
  <si>
    <t>795 25 00</t>
  </si>
  <si>
    <t>795 24 00</t>
  </si>
  <si>
    <t>Социальные выплаты в виде премий руководителям городских профессиональных объединений</t>
  </si>
  <si>
    <t>795 09 00</t>
  </si>
  <si>
    <t>Капитальный ремонт здания под начальные классы МОУ гимназия города Слободского</t>
  </si>
  <si>
    <t>950</t>
  </si>
  <si>
    <t>795 04 00</t>
  </si>
  <si>
    <t>Сумма                 (тыс. руб.)</t>
  </si>
  <si>
    <t>Кассовые расходы</t>
  </si>
  <si>
    <t>% испол-нения</t>
  </si>
  <si>
    <t>ВСЕГО РАСХОДОВ</t>
  </si>
  <si>
    <t>00</t>
  </si>
  <si>
    <t>000 00 00</t>
  </si>
  <si>
    <t>000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</si>
  <si>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</si>
  <si>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</si>
  <si>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</si>
  <si>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</si>
  <si>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Глава муниципального образования</t>
  </si>
  <si>
    <t xml:space="preserve">002 03 00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</si>
  <si>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</si>
  <si>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Депутаты представительного органа муниципального образования</t>
  </si>
  <si>
    <t>002 12 00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</si>
  <si>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</si>
  <si>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Центральный аппарат</t>
  </si>
  <si>
    <t>002 04 00</t>
  </si>
  <si>
    <t>Расходы по фонду оплаты труда работников, занимающих должности, не отнесенные к должностям муниципальной службы, и осуществляющих техническое обеспечение деятельности органов местного самоуправления</t>
  </si>
  <si>
    <t>002 04 01</t>
  </si>
  <si>
    <t>Формирование, утверждение, исполнение бюджета муниципального образования "город Слободской" и контроль за исполнением данного бюджета</t>
  </si>
  <si>
    <t>Расходы по обеспечению деятельности центрального аппарата, за исключением расходов по фонду оплаты труда работников, занимающих должности, не отнесенные к должностям муниципальной службы, и осуществляющих техническое обеспечение деятельности органов местного самоуправления</t>
  </si>
  <si>
    <t>002 04 02</t>
  </si>
  <si>
    <t>Ведомственная целевая программа "Энергосбережение и повышение энергетической эффективности" на 2010-2012 годы</t>
  </si>
  <si>
    <t>002 04 10</t>
  </si>
  <si>
    <t>Глава местной администрации (исполнительно-распорядительного органа муниципального образования)</t>
  </si>
  <si>
    <t>002 08 00</t>
  </si>
  <si>
    <t>Межбюджетные трансферты</t>
  </si>
  <si>
    <t>521 00 00</t>
  </si>
  <si>
    <t>Иные субвенции местным бюджетам для финансового обеспечения расходных обязательств по переданным для осуществления государственным полномочиям</t>
  </si>
  <si>
    <t>521 02 00</t>
  </si>
  <si>
    <t>Создание в муниципальных районах, городских округах комиссий по делам несовершеннолетних и защите их прав и осуществлению деятельности в сфере профилактики безнадзорности и правонарушений несовершеннолетних, включая административную юрисдикцию</t>
  </si>
  <si>
    <t>521 02 05</t>
  </si>
  <si>
    <t>Выполнение функций органами муниципального образования</t>
  </si>
  <si>
    <t>Создание и деятельность в муниципальных образованиях административной (ых) комиссии (ий) по рассмотрению дел об административных правонарушениях</t>
  </si>
  <si>
    <t>521 02 06</t>
  </si>
  <si>
    <t>Осуществление деятельности по опеке и попечительству</t>
  </si>
  <si>
    <t>521 02 12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</si>
  <si>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</si>
  <si>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001 40 00</t>
  </si>
  <si>
    <t>Обслуживание государственного и муниципального долга</t>
  </si>
  <si>
    <t>Процентные платежи по долговым обязательствам</t>
  </si>
  <si>
    <t>065 00 00</t>
  </si>
  <si>
    <t>Процентные платежи по муниципальному долгу</t>
  </si>
  <si>
    <t>065 03 00</t>
  </si>
  <si>
    <t>Прочие расходы</t>
  </si>
  <si>
    <t>013</t>
  </si>
  <si>
    <t>Резервные фонды</t>
  </si>
  <si>
    <t>070 00 00</t>
  </si>
  <si>
    <t>Резервные фонды местных администраций</t>
  </si>
  <si>
    <t>070 05 00</t>
  </si>
  <si>
    <t>Другие общегосударственные вопросы</t>
  </si>
  <si>
    <t>000 00 00</t>
  </si>
  <si>
    <t>000 </t>
  </si>
  <si>
    <t xml:space="preserve">Руководство и управление в сфере установленных функций </t>
  </si>
  <si>
    <t>001 00 00</t>
  </si>
  <si>
    <t>Осуществление полномочий по подготовке проведения статистических переписей</t>
  </si>
  <si>
    <t>001 43 00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</si>
  <si>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</si>
  <si>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Обеспечение деятельности подведомственных учреждений</t>
  </si>
  <si>
    <t>002 99 00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</si>
  <si>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</si>
  <si>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</si>
  <si>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Управление муниципальным имуществом в 2010 году (регистрация права собственности, инвентаризация и оценка муниципального имущества, владение, пользование и распоряжение муниципальным имуществом)</t>
  </si>
  <si>
    <t>090 02 00</t>
  </si>
  <si>
    <t>Приобретение в муниципальную собственность земельного участка под дорогу на Даниловское кладбище</t>
  </si>
  <si>
    <t>947</t>
  </si>
  <si>
    <t>090 02 01</t>
  </si>
  <si>
    <t>Реализация государственных функций, связанных с общегосударственным управлением</t>
  </si>
  <si>
    <t>092 00 00</t>
  </si>
  <si>
    <t>Выполнение других обязательств государства</t>
  </si>
  <si>
    <t>092 03 00</t>
  </si>
  <si>
    <t>Прочие выплаты по обязательствам государства</t>
  </si>
  <si>
    <t>092 03 05</t>
  </si>
  <si>
    <t>Выплата компенсации уполномоченным выборным лицам ТОС</t>
  </si>
  <si>
    <t>Организация сбора статистических показателей, характеризующих состояние экономики и социальной сферы муниципального образования "город Слободской"</t>
  </si>
  <si>
    <t>Доведение до сведения 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 официальной информации</t>
  </si>
  <si>
    <t>Создание условий для обеспечения жителей городского округа услугами связи</t>
  </si>
  <si>
    <t>Уплата ежегодных членских взносов в Ассоциацию "Совет муниципальных образований Кировской области"</t>
  </si>
  <si>
    <t>Проведение мероприятий, связанных с подготовкой  Всероссийской переписи населения на 2010 год</t>
  </si>
  <si>
    <t>Приобретение земельного участка</t>
  </si>
  <si>
    <t>Исполнение судебных актов по обращению взыскания на средства бюджета города</t>
  </si>
  <si>
    <t>Расходы по переоценке строений, помещений и сооружений для целей налогообложения физических лиц</t>
  </si>
  <si>
    <t>Учреждения по обеспечению хозяйственного обслуживания</t>
  </si>
  <si>
    <t>093 00 00</t>
  </si>
  <si>
    <t>093 99 00</t>
  </si>
  <si>
    <t>Дворцы и дома культуры, другие учреждения культуры и средств массовой информации</t>
  </si>
  <si>
    <t>440 00 00</t>
  </si>
  <si>
    <t>440 99 00</t>
  </si>
  <si>
    <t>Ведомственная целевая программа "Обеспечение оптимальных условий хранения архивных документов и пожарной безопасности муниципального учреждения "Муниципальный архив города Слободского" на 2010-2012 годы"</t>
  </si>
  <si>
    <t>440 99 23</t>
  </si>
  <si>
    <t>Расходы за счет доходов от оказания платных услуг, в том числе поступлений родительской платы</t>
  </si>
  <si>
    <t>935</t>
  </si>
  <si>
    <t>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</si>
  <si>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>521 01 00</t>
  </si>
  <si>
    <t>Оплата работ по оценке строений и сооружений, принадлежащих гражданам на праве собственности</t>
  </si>
  <si>
    <t>521 01 09</t>
  </si>
  <si>
    <t>Хранение и комплектование муниципальных архивов документами Архивного фонда Российской Федерации и другими архивными документами, относящимися к государственной собственности области и находящимися на территориях муниципальных образований; государственный учет документов Архивного фонда Российской Федерации и других архивных документов, относящихся к государственной собственности области и находящихся на территориях муниципальных образований; оказание государственных услуг по использованию документов Архивного фонда Российской Федерации и других архивных документов, относящихся к государственной собственности области, временно хранящихся в муниципальных архивах</t>
  </si>
  <si>
    <t>521 02 09</t>
  </si>
  <si>
    <t>521 02 10</t>
  </si>
  <si>
    <t>Предоставление гражданам субсидий на оплату жилого помещения и коммунальных услуг (расходы по администрированию)</t>
  </si>
  <si>
    <t>521 02 13</t>
  </si>
  <si>
    <t>Целевые программы муниципальных образований</t>
  </si>
  <si>
    <t>795 00 00</t>
  </si>
  <si>
    <t>Информатизация муниципального образования "город Слободской" на 2010-2012 годы</t>
  </si>
  <si>
    <t>Развитие территориального общественного самоуправления в муниципальном образовании "город Слободской" на 2010-2015 годы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</si>
  <si>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</si>
  <si>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природного и техногенного характера, гражданская оборона</t>
  </si>
  <si>
    <t>Поисковые и аварийно-спасательные учреждения</t>
  </si>
  <si>
    <t>302 00 00</t>
  </si>
  <si>
    <t>302 99 00</t>
  </si>
  <si>
    <t xml:space="preserve">302 99 00 </t>
  </si>
  <si>
    <t>Другие вопросы в области национальной безопасности и правоохранительной деятельности</t>
  </si>
  <si>
    <t>Программа профилактики правонарушений и борьбы с преступностью на 2010-2012 годы</t>
  </si>
  <si>
    <t>Выплаты в виде премии за содействие в охране общественного порядка</t>
  </si>
  <si>
    <t>Программа профилактики правонарушений и борьбы с преступностью на 2006-2010 годы</t>
  </si>
  <si>
    <t>Повышение безопасности дорожного движения в 2008-2010 году</t>
  </si>
  <si>
    <t>Национальная  экономика</t>
  </si>
  <si>
    <t>Общеэкономические вопросы</t>
  </si>
  <si>
    <t>Организация общественных работ, временного трудоустройства, стажировки в целях приобретения опыта работы безработных граждан, граждан, ищущих работу, включая выпускников образовательных учреждений, а также работников в случае угрозы массового увольнения</t>
  </si>
  <si>
    <t>800 00 00</t>
  </si>
  <si>
    <t>Субсидии юридическим лицам</t>
  </si>
  <si>
    <t>006</t>
  </si>
  <si>
    <t xml:space="preserve">Транспорт                                                            </t>
  </si>
  <si>
    <t>Автомобильный транспорт</t>
  </si>
  <si>
    <t>303 00 00</t>
  </si>
  <si>
    <t>Отдельные мероприятия в области автомобильного транспорта</t>
  </si>
  <si>
    <t>303 02 00</t>
  </si>
  <si>
    <t>Предоставление льгот на основании нормативных актов органов местного самоуправления</t>
  </si>
  <si>
    <t>Другие вопросы в области национальной экономики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</si>
  <si>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</si>
  <si>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</si>
  <si>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</t>
  </si>
  <si>
    <t>340 03 00</t>
  </si>
  <si>
    <t>340 03 01</t>
  </si>
  <si>
    <t>Поддержка и развитие малого предпринимательства в городе Слободском на 2010-2014 годы</t>
  </si>
  <si>
    <t>Развитие жилищного строительства в городе Слободском на 2010 год</t>
  </si>
  <si>
    <t>Жилищно-коммунальное хозяйство</t>
  </si>
  <si>
    <t>Жилищное хозяйство</t>
  </si>
  <si>
    <t>Федеральная целевая программа "Жилище" на 2002-2010 годы</t>
  </si>
  <si>
    <t>104 00 00</t>
  </si>
  <si>
    <t>Переселение  граждан  из  жилищного фонда, признанного непригодным для  проживания,  и (или) жилищного фонда с высоким уровнем износа (более 70 процентов)</t>
  </si>
  <si>
    <t>104 04 00</t>
  </si>
  <si>
    <t>Бюджетные инвестиции</t>
  </si>
  <si>
    <t>003</t>
  </si>
  <si>
    <t>Поддержка жилищного хозяйства</t>
  </si>
  <si>
    <t>350 00 00</t>
  </si>
  <si>
    <t xml:space="preserve">Мероприятия в области жилищного хозяйства </t>
  </si>
  <si>
    <t>350 03 00</t>
  </si>
  <si>
    <t>Обеспечение безопасных условий проживания в ветхом жилищном фонде</t>
  </si>
  <si>
    <t>Областные целевые программы</t>
  </si>
  <si>
    <t>522 00 00</t>
  </si>
  <si>
    <t>Областная адресная программа "Переселение граждан, проживающих на территории Кировской области, из аварийного жилищного фонда, признанного непригодным для проживания" на 2007-2011 годы</t>
  </si>
  <si>
    <t>522 15 00</t>
  </si>
  <si>
    <t>Переселение граждан, проживающих на территории г.Слободского, из аварийного жилищного фонда, признанного непригодным для проживания, на 2007-2011 годы</t>
  </si>
  <si>
    <t>Обеспечение жилищного фонда муниципального образования "город Слободской" приборами учета коммунальных ресурсов на 2009-2012 годы</t>
  </si>
  <si>
    <t>Коммунальное хозяйство</t>
  </si>
  <si>
    <t>Бюджетные инвестиции в объекты капитального строительства, не включенные в целевые программы</t>
  </si>
  <si>
    <t>102 00 00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</si>
  <si>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</si>
  <si>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102 01 00</t>
  </si>
  <si>
    <t>Бюджетные инвестиции в объекты капитального строительства (реконструкции) собственности муниципальных образований</t>
  </si>
  <si>
    <t>102 01 02</t>
  </si>
  <si>
    <t xml:space="preserve">Бюджетные инвестиции (реконструкция) водопроводных сетей </t>
  </si>
  <si>
    <t>953</t>
  </si>
  <si>
    <t>Бюджетные инвестиции в строительство водовода</t>
  </si>
  <si>
    <t>954</t>
  </si>
  <si>
    <t xml:space="preserve">Поддержка коммунального хозяйства </t>
  </si>
  <si>
    <t>351 00 00</t>
  </si>
  <si>
    <t>Мероприятия в области коммунального хозяйства</t>
  </si>
  <si>
    <t>351 05 00</t>
  </si>
  <si>
    <t>Компенсация выпадающих доходов организациям, предоставляющим населению услуги бань по тарифам, не обеспечивающим возмещение издержек</t>
  </si>
  <si>
    <t>Расходы по обеспечению первичных мер пожарной безопасности в границах городского округа</t>
  </si>
  <si>
    <t xml:space="preserve">Организация в границах городского округа  электроснабжения населения </t>
  </si>
  <si>
    <t xml:space="preserve"> Субсидия на возмещение затрат, возникающих при разнице в цене на топочный мазут и печное топливо, заложенной в экономически обоснованном тарифе, от цены, фактически сложившейся в теплоснабжающих организациях</t>
  </si>
  <si>
    <t>Благоустройство</t>
  </si>
  <si>
    <t>Содержание и ремонт автомобильных дорог общего пользования местного значения</t>
  </si>
  <si>
    <t>521 01 03</t>
  </si>
  <si>
    <t>600 00 00</t>
  </si>
  <si>
    <t>Уличное освещение</t>
  </si>
  <si>
    <t>600 01 00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</si>
  <si>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</si>
  <si>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</si>
  <si>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907</t>
  </si>
  <si>
    <t>Расходы по софинансированию работ по содержанию и ремонту автомобильных дорог общего пользования местного значения</t>
  </si>
  <si>
    <t>Организация и содержание мест захоронения</t>
  </si>
  <si>
    <t>600 04 00</t>
  </si>
  <si>
    <t>Прочие мероприятия по благоустройству городских округов и поселений</t>
  </si>
  <si>
    <t>600 05 00</t>
  </si>
  <si>
    <t>Расходы по содержанию в чистоте объектов благоустройства города</t>
  </si>
  <si>
    <t>Проведение противоклещевой обработки территории города</t>
  </si>
  <si>
    <t>Расходы по ремонту тротуаров</t>
  </si>
  <si>
    <t>Сбор и вывоз твердых отходов в рамках благоустройства</t>
  </si>
  <si>
    <t>Участие в организации и финансировании проведения на территории городского округа общественных работ для граждан, испытывающих трудности в поиске работы, а также временной занятости несовершеннолетних граждан в возрасте от 14 до 18 лет</t>
  </si>
  <si>
    <t>Создание условий для массового отдыха жителей городского округа и организация обустройства мест массового отдыха населения</t>
  </si>
  <si>
    <t>Расходы по соблюдению Правил содержания собак и кошек на территории муниципального образования "город Слободской"</t>
  </si>
  <si>
    <t>Расходы по содержанию городского пляжа</t>
  </si>
  <si>
    <t>Озеленение города Слободского на 2008-2010 годы</t>
  </si>
  <si>
    <t>Охрана окружающей среды</t>
  </si>
  <si>
    <t>Экологический контроль</t>
  </si>
  <si>
    <t>Мероприятия по экологическому контролю</t>
  </si>
  <si>
    <t>405 00 00</t>
  </si>
  <si>
    <t>Осуществление мероприятий в области экологического контроля</t>
  </si>
  <si>
    <t>405 01 00</t>
  </si>
  <si>
    <t>Охрана объектов растительного и животного мира и среды их обитания</t>
  </si>
  <si>
    <t>Состояние окружающей среды и природопользования</t>
  </si>
  <si>
    <t>410 00 00</t>
  </si>
  <si>
    <t>Природоохранные мероприятия</t>
  </si>
  <si>
    <t>410 01 00</t>
  </si>
  <si>
    <t>Образование</t>
  </si>
  <si>
    <t>Дошкольное образование</t>
  </si>
  <si>
    <t>Детские дошкольные учреждения</t>
  </si>
  <si>
    <t>420 00 00</t>
  </si>
  <si>
    <t>420 99 00</t>
  </si>
  <si>
    <t xml:space="preserve">Безопасность образовательных учреждений города Слободского на 2010-2012 годы </t>
  </si>
  <si>
    <t>Педагогические кадры города Слободского на 2010-2012 годы</t>
  </si>
  <si>
    <t>Общее образование</t>
  </si>
  <si>
    <t>Школы-детские сады, школы начальные, неполные средние и средние</t>
  </si>
  <si>
    <t>421 00 00</t>
  </si>
  <si>
    <t>421 99 00</t>
  </si>
  <si>
    <t>421 99 10</t>
  </si>
  <si>
    <t>Ведомственная целевая программа "Дополнительная социальная поддержка обучающихся МОУ гимназия г.Слободского в виде льготного питания" на 2010-2012 годы</t>
  </si>
  <si>
    <t>421 99 12</t>
  </si>
  <si>
    <t>Ведомственная целевая программа "Сохранение и укрепление материально-технической базы" на 2010-2012 годы</t>
  </si>
  <si>
    <t>421 99 13</t>
  </si>
  <si>
    <t>Ведомственная целевая программа "Дополнительная социальная поддержка обучающихся МОУ Лицей № 9 в виде льготного питания" на 2010-2012 годы</t>
  </si>
  <si>
    <t>421 99 14</t>
  </si>
  <si>
    <t>Ведомственная целевая программа "Укрепление материально-технической базы и обеспечение противопожарной безопасности МОУ Лицея" на 2010-2012 годы</t>
  </si>
  <si>
    <t>421 99 15</t>
  </si>
  <si>
    <t>Ведомственная целевая программа "Дополнительная социальная поддержка обучающихся МОУ СОШ № 14 г.Слободского в виде льготного питания" на 2010-2012 годы</t>
  </si>
  <si>
    <t>421 99 16</t>
  </si>
  <si>
    <t>Ведомственная целевая программа "Развитие МОУ СОШ № 14 г.Слободского Кировской области на 2010-2012 годы"</t>
  </si>
  <si>
    <t>421 99 17</t>
  </si>
  <si>
    <t>Ведомственная целевая программа "Обеспечение оптимальных условий и безопасности образовательного процесса в МУ "Средняя школа № 5" на 2010-2012 годы"</t>
  </si>
  <si>
    <t xml:space="preserve">07 </t>
  </si>
  <si>
    <t>421 99 18</t>
  </si>
  <si>
    <t>Погашение кредиторской задолженности прошлых лет</t>
  </si>
  <si>
    <t>929</t>
  </si>
  <si>
    <t>Учреждения по внешкольной работе с детьми</t>
  </si>
  <si>
    <t>423 00 00</t>
  </si>
  <si>
    <t>423 99 00</t>
  </si>
  <si>
    <t>Дополнительные средства стимулирующего характера за качество предоставления бюджетных услуг</t>
  </si>
  <si>
    <t>946</t>
  </si>
  <si>
    <t>423 99 10</t>
  </si>
  <si>
    <t>423 99 19</t>
  </si>
  <si>
    <t>Ведомственная целевая программа "Обеспечение качества, доступности и эффективности дополнительного образования детей в Детской школе искусств им.П.И.Чайковского" на 2010-2012 годы</t>
  </si>
  <si>
    <t>423 99 20</t>
  </si>
  <si>
    <t>Ведомственная целевая программа "Предпринимательская деятельность в МОУ ДОД Дом детского творчества г.Слободского" на 2010-2012 годы</t>
  </si>
  <si>
    <t>423 99 21</t>
  </si>
  <si>
    <t>Ведомственная целевая программа "Дополнительное образование детей в МОУ ДОД Дом детского творчества г.Слободского" на 2010-2012 годы</t>
  </si>
  <si>
    <t>423 99 22</t>
  </si>
  <si>
    <t>Специальные (коррекционные) учреждения</t>
  </si>
  <si>
    <t>433 00 00</t>
  </si>
  <si>
    <t>433 99 00</t>
  </si>
  <si>
    <t>Мероприятия в области образования</t>
  </si>
  <si>
    <t>436 00 00</t>
  </si>
  <si>
    <t>Совершенствование организации питания учащихся в общеобразовательных учреждениях</t>
  </si>
  <si>
    <t>436 12 00</t>
  </si>
  <si>
    <t>Совершенствование организации питания учащихся в общеобразовательных учреждениях за счёт средств федерального бюджета</t>
  </si>
  <si>
    <t>436 12 01</t>
  </si>
  <si>
    <t>Иные безвозмездные и безвозвратные перечисления</t>
  </si>
  <si>
    <t>520 00 00</t>
  </si>
  <si>
    <t xml:space="preserve">Ежемесячное денежное вознаграждение за классное руководство </t>
  </si>
  <si>
    <t>520 09 00</t>
  </si>
  <si>
    <t xml:space="preserve">Обеспечение питанием учащихся коррекционных  школ,  коррекционных школ-интернатов и общеобразовательных школ-интернатов    </t>
  </si>
  <si>
    <t>521 01 05</t>
  </si>
  <si>
    <t>Реализация государственного стандарта общего образования</t>
  </si>
  <si>
    <t>521 02 03</t>
  </si>
  <si>
    <t>Социальное обслуживание детей-сирот и детей, оставшихся без попечения родителей, в муниципальных детских домах и школах-интернатах для детей-сирот</t>
  </si>
  <si>
    <t>521 02 04</t>
  </si>
  <si>
    <t xml:space="preserve">521 02 10 </t>
  </si>
  <si>
    <t>Областная целевая программа "Развитие образования Кировской области" на 2010 год</t>
  </si>
  <si>
    <t>522 01 00</t>
  </si>
  <si>
    <t>Реализация мероприятий экспериментального проекта по совершенствованию организации питания обучающихся в муниципальных общеобразовательных учреждениях Кировской области</t>
  </si>
  <si>
    <t xml:space="preserve">522 01 03 </t>
  </si>
  <si>
    <t>Областная целевая программа "Дети Кировской области" на 2009-2011 годы</t>
  </si>
  <si>
    <t>522 12 00</t>
  </si>
  <si>
    <t>Подпрограмма "Капитальный ремонт, реконструкция зданий и объектов муниципальных образовательных учреждений"</t>
  </si>
  <si>
    <t>522 12 07</t>
  </si>
  <si>
    <t>Школьное питание на 2009-2012 годы</t>
  </si>
  <si>
    <t>Молодежная политика и оздоровление детей</t>
  </si>
  <si>
    <t>Организационно-воспитательная работа с молодежью</t>
  </si>
  <si>
    <t xml:space="preserve">431 00 00 </t>
  </si>
  <si>
    <t>Проведение мероприятий для детей и молодежи</t>
  </si>
  <si>
    <t>431 01 00</t>
  </si>
  <si>
    <t>Мероприятия по проведению оздоровительной кампании детей</t>
  </si>
  <si>
    <t xml:space="preserve">432 00 00 </t>
  </si>
  <si>
    <t xml:space="preserve">Оздоровление детей </t>
  </si>
  <si>
    <t>432 02 00</t>
  </si>
  <si>
    <t>Оздоровление детей за счет средств областного бюджета</t>
  </si>
  <si>
    <t>432 02 02</t>
  </si>
  <si>
    <t>Оздоровление детей за счет средств местного бюджета</t>
  </si>
  <si>
    <t>432 02 03</t>
  </si>
  <si>
    <t>Забота-2010</t>
  </si>
  <si>
    <t>"Одаренные дети города Слободского" на 2008-2010 годы</t>
  </si>
  <si>
    <t>Молодежь города Слободского на 2008-2010 годы</t>
  </si>
  <si>
    <t>"Патриотическое воспитание граждан в городе Слободском" на 2006-2010 годы</t>
  </si>
  <si>
    <t>Другие вопросы в области образования</t>
  </si>
  <si>
    <t>Методическое обеспечение и информационная поддержка</t>
  </si>
  <si>
    <t>436 10 00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</si>
  <si>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</si>
  <si>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</si>
  <si>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452 99 00</t>
  </si>
  <si>
    <t>001 вид</t>
  </si>
  <si>
    <t>Культура, кинематография и средства массовой информации</t>
  </si>
  <si>
    <t xml:space="preserve">Культура </t>
  </si>
  <si>
    <t>440  99 00</t>
  </si>
  <si>
    <t>Музеи и постоянные выставки</t>
  </si>
  <si>
    <t>441 00 00</t>
  </si>
  <si>
    <t>441 99 00</t>
  </si>
  <si>
    <t>441 99 10</t>
  </si>
  <si>
    <t>Ведомственная целевая программа "Развитие муниципального учреждения культуры "Слободской музейно-выставочный центр" на 2010-2012 годы</t>
  </si>
  <si>
    <t>441 99 11</t>
  </si>
  <si>
    <t>Библиотеки</t>
  </si>
  <si>
    <t>442 00 00</t>
  </si>
  <si>
    <t>442 99 00</t>
  </si>
  <si>
    <t>442 99 10</t>
  </si>
  <si>
    <t>Мероприятия в сфере культуры, кинематографии и средств массовой информации</t>
  </si>
  <si>
    <t>450 00 00</t>
  </si>
  <si>
    <t>Комплектование книжных фондов библиотек муниципальных образований и государственных библиотек городов Москвы и Санкт -Петербурга</t>
  </si>
  <si>
    <t>450 06 00</t>
  </si>
  <si>
    <t xml:space="preserve"> Комплектование книжных фондов библиотек муниципальных образований и государственных библиотек городов Москвы и Санкт-Петербурга за счет средств федерального бюджета</t>
  </si>
  <si>
    <t>450 06 01</t>
  </si>
  <si>
    <t xml:space="preserve"> Комплектование книжных фондов библиотек муниципальных образований и государственных библиотек городов Москвы и Санкт-Петербурга за счет средств местного бюджета</t>
  </si>
  <si>
    <t>450 06 02</t>
  </si>
  <si>
    <t>Региональные целевые программы</t>
  </si>
  <si>
    <t>Областная целевая программа "Развитие культуры Кировской области"на 2009-2013 годы</t>
  </si>
  <si>
    <t>522 03 00</t>
  </si>
  <si>
    <t>Осуществление комплекса мер по обеспечению безопасности и сохранности государственной части Музейного фонда Российской Федерации в музеях области</t>
  </si>
  <si>
    <t>522 03 02</t>
  </si>
  <si>
    <t>522 03 03</t>
  </si>
  <si>
    <t>Сохранение и развитие социокультурного пространства города Слободского на 2009-2011 годы</t>
  </si>
  <si>
    <t xml:space="preserve">Сохранение, использование и популяризация объектов культурного наследования (памятников истории и культуры) федерального значения </t>
  </si>
  <si>
    <t>909</t>
  </si>
  <si>
    <t>Сохранение, использование и популяризация объектов культурного наследования (памятников истории и культуры) местного (муниципального) значения</t>
  </si>
  <si>
    <t>911</t>
  </si>
  <si>
    <t>Осуществление комплекса мер по обеспечению безопасности и сохранности государственной части Музейного фонда Российской Федерации в Слободском музейно-выставочном центре</t>
  </si>
  <si>
    <t>Мероприятия в сфере культуры</t>
  </si>
  <si>
    <t>Здравоохранение, физическая культура и спорт</t>
  </si>
  <si>
    <t>Стационарная медицинская помощь</t>
  </si>
  <si>
    <t>Больницы, клиники, госпитали, медико-санитарные части</t>
  </si>
  <si>
    <t>470 00 00</t>
  </si>
  <si>
    <t>470 99 00</t>
  </si>
  <si>
    <t>Выполнение функций бюджетными учреждениями здравоохранения за счет оказанных услуг для населения Слободского района</t>
  </si>
  <si>
    <t>921</t>
  </si>
  <si>
    <t>Организация сопровождения детей с тяжелой формой заболевания для прохождения обследования и лечения в других регионах Российской Федерации, а также до места санаторно-курортного лечения (при наличии путевки)</t>
  </si>
  <si>
    <t>943</t>
  </si>
  <si>
    <t>470 99 10</t>
  </si>
  <si>
    <t>Денежные выплаты медицинскому персоналу фельдшерско-акушерских пунктов, врачам, фельдшерам и медицинским сестрам  скорой медицинской помощи</t>
  </si>
  <si>
    <t>520 18 00</t>
  </si>
  <si>
    <t>Иные межбюджетные трансферты  бюджетам бюджетной системы</t>
  </si>
  <si>
    <t>521 03 00</t>
  </si>
  <si>
    <t>Выравнивание обеспеченности муниципальных образований по реализации ими их отдельных полномочий</t>
  </si>
  <si>
    <t>521 03 01</t>
  </si>
  <si>
    <t>Физическая культура и спорт</t>
  </si>
  <si>
    <t xml:space="preserve">000 00 00 </t>
  </si>
  <si>
    <t>Развитие физической культуры и спорта в городе Слободском на 2006-2010 годы</t>
  </si>
  <si>
    <t>Мероприятия в области здравоохранения, спорта и физической культуры, туризма</t>
  </si>
  <si>
    <t>Другие вопросы в области здравоохранения, физической культуры и спорта</t>
  </si>
  <si>
    <t>Реализация государственных функций  в области здравоохранения, спорта и туризма</t>
  </si>
  <si>
    <t>485 00 00</t>
  </si>
  <si>
    <t>485 97 00</t>
  </si>
  <si>
    <t>Развитие системы здравоохранения в г.Слободском на 2008-2010 годы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</si>
  <si>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</si>
  <si>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</si>
  <si>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</si>
  <si>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491 00 00</t>
  </si>
  <si>
    <t>Доплаты к пенсиям государственных служащих субъектов Российской Федерации и муниципальных служащих</t>
  </si>
  <si>
    <t>491 01 00</t>
  </si>
  <si>
    <t>Социальные выплаты</t>
  </si>
  <si>
    <t>005</t>
  </si>
  <si>
    <t>Социальное обеспечение населения</t>
  </si>
  <si>
    <t>Федеральные целевые программы</t>
  </si>
  <si>
    <t>100 00 00</t>
  </si>
  <si>
    <t>Подпрограмма "Обеспечение жильем молодых семей"</t>
  </si>
  <si>
    <t>104 02 00</t>
  </si>
  <si>
    <t>Субсидии на обеспечение жильем</t>
  </si>
  <si>
    <t>план 1743,821</t>
  </si>
  <si>
    <t>Социальная помощь</t>
  </si>
  <si>
    <t>505 00 00</t>
  </si>
  <si>
    <t>Предоставление гражданам субсидий на оплату жилого помещения  и коммунальных услуг</t>
  </si>
  <si>
    <t>505 48 00</t>
  </si>
  <si>
    <t>Дополнительные меры социальной поддержки на оплату жилищно-коммунальных услуг</t>
  </si>
  <si>
    <t>505 48 01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</si>
</sst>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%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b/>
      <i/>
      <sz val="12"/>
      <name val="Times New Roman"/>
      <family val="1"/>
    </font>
    <font>
      <i/>
      <sz val="10"/>
      <name val="Arial Cyr"/>
      <family val="0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132">
    <xf numFmtId="0" fontId="0" fillId="0" borderId="0" xfId="0" applyAlignment="1">
      <alignment/>
    </xf>
    <xf numFmtId="164" fontId="2" fillId="0" borderId="10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wrapText="1"/>
    </xf>
    <xf numFmtId="11" fontId="2" fillId="0" borderId="10" xfId="0" applyNumberFormat="1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left" wrapText="1"/>
    </xf>
    <xf numFmtId="0" fontId="2" fillId="0" borderId="0" xfId="0" applyFont="1" applyAlignment="1">
      <alignment wrapText="1"/>
    </xf>
    <xf numFmtId="11" fontId="2" fillId="0" borderId="11" xfId="0" applyNumberFormat="1" applyFont="1" applyBorder="1" applyAlignment="1" quotePrefix="1">
      <alignment horizontal="center" wrapText="1"/>
    </xf>
    <xf numFmtId="0" fontId="2" fillId="0" borderId="10" xfId="0" applyFont="1" applyBorder="1" applyAlignment="1">
      <alignment horizontal="center" wrapText="1"/>
    </xf>
    <xf numFmtId="11" fontId="4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right"/>
    </xf>
    <xf numFmtId="166" fontId="2" fillId="0" borderId="10" xfId="58" applyNumberFormat="1" applyFont="1" applyBorder="1" applyAlignment="1">
      <alignment wrapText="1"/>
    </xf>
    <xf numFmtId="0" fontId="2" fillId="0" borderId="0" xfId="0" applyFont="1" applyFill="1" applyAlignment="1">
      <alignment wrapText="1"/>
    </xf>
    <xf numFmtId="4" fontId="7" fillId="0" borderId="0" xfId="0" applyNumberFormat="1" applyFont="1" applyFill="1" applyBorder="1" applyAlignment="1">
      <alignment horizontal="right" vertical="top" shrinkToFit="1"/>
    </xf>
    <xf numFmtId="11" fontId="8" fillId="0" borderId="10" xfId="0" applyNumberFormat="1" applyFont="1" applyBorder="1" applyAlignment="1">
      <alignment wrapText="1"/>
    </xf>
    <xf numFmtId="49" fontId="8" fillId="0" borderId="10" xfId="0" applyNumberFormat="1" applyFont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right"/>
    </xf>
    <xf numFmtId="0" fontId="9" fillId="0" borderId="10" xfId="0" applyFont="1" applyBorder="1" applyAlignment="1">
      <alignment horizontal="left" wrapText="1"/>
    </xf>
    <xf numFmtId="49" fontId="9" fillId="0" borderId="10" xfId="0" applyNumberFormat="1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164" fontId="2" fillId="0" borderId="10" xfId="0" applyNumberFormat="1" applyFont="1" applyFill="1" applyBorder="1" applyAlignment="1">
      <alignment horizontal="right"/>
    </xf>
    <xf numFmtId="164" fontId="2" fillId="0" borderId="10" xfId="0" applyNumberFormat="1" applyFont="1" applyBorder="1" applyAlignment="1">
      <alignment wrapText="1"/>
    </xf>
    <xf numFmtId="0" fontId="9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horizontal="center"/>
    </xf>
    <xf numFmtId="11" fontId="2" fillId="0" borderId="10" xfId="0" applyNumberFormat="1" applyFont="1" applyBorder="1" applyAlignment="1">
      <alignment wrapText="1"/>
    </xf>
    <xf numFmtId="11" fontId="2" fillId="0" borderId="10" xfId="0" applyNumberFormat="1" applyFont="1" applyFill="1" applyBorder="1" applyAlignment="1">
      <alignment vertical="top" wrapText="1"/>
    </xf>
    <xf numFmtId="11" fontId="2" fillId="24" borderId="10" xfId="0" applyNumberFormat="1" applyFont="1" applyFill="1" applyBorder="1" applyAlignment="1">
      <alignment vertical="justify" wrapText="1"/>
    </xf>
    <xf numFmtId="11" fontId="8" fillId="24" borderId="10" xfId="0" applyNumberFormat="1" applyFont="1" applyFill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1" fontId="8" fillId="0" borderId="10" xfId="0" applyNumberFormat="1" applyFont="1" applyFill="1" applyBorder="1" applyAlignment="1">
      <alignment horizontal="left" wrapText="1"/>
    </xf>
    <xf numFmtId="49" fontId="6" fillId="0" borderId="10" xfId="0" applyNumberFormat="1" applyFont="1" applyBorder="1" applyAlignment="1">
      <alignment horizontal="center" wrapText="1"/>
    </xf>
    <xf numFmtId="164" fontId="2" fillId="0" borderId="10" xfId="0" applyNumberFormat="1" applyFont="1" applyFill="1" applyBorder="1" applyAlignment="1">
      <alignment/>
    </xf>
    <xf numFmtId="11" fontId="8" fillId="0" borderId="10" xfId="0" applyNumberFormat="1" applyFont="1" applyFill="1" applyBorder="1" applyAlignment="1">
      <alignment horizontal="left" vertical="justify" wrapText="1"/>
    </xf>
    <xf numFmtId="11" fontId="8" fillId="0" borderId="10" xfId="0" applyNumberFormat="1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justify" wrapText="1"/>
    </xf>
    <xf numFmtId="0" fontId="9" fillId="0" borderId="10" xfId="0" applyFont="1" applyFill="1" applyBorder="1" applyAlignment="1">
      <alignment vertical="top" wrapText="1"/>
    </xf>
    <xf numFmtId="0" fontId="8" fillId="0" borderId="0" xfId="0" applyFont="1" applyAlignment="1">
      <alignment wrapText="1"/>
    </xf>
    <xf numFmtId="0" fontId="11" fillId="0" borderId="0" xfId="0" applyFont="1" applyAlignment="1">
      <alignment/>
    </xf>
    <xf numFmtId="0" fontId="5" fillId="22" borderId="10" xfId="0" applyFont="1" applyFill="1" applyBorder="1" applyAlignment="1">
      <alignment horizontal="center" wrapText="1"/>
    </xf>
    <xf numFmtId="0" fontId="2" fillId="22" borderId="0" xfId="0" applyFont="1" applyFill="1" applyAlignment="1">
      <alignment wrapText="1"/>
    </xf>
    <xf numFmtId="0" fontId="2" fillId="25" borderId="10" xfId="0" applyFont="1" applyFill="1" applyBorder="1" applyAlignment="1">
      <alignment wrapText="1"/>
    </xf>
    <xf numFmtId="11" fontId="2" fillId="0" borderId="10" xfId="0" applyNumberFormat="1" applyFont="1" applyFill="1" applyBorder="1" applyAlignment="1">
      <alignment vertical="justify" wrapText="1"/>
    </xf>
    <xf numFmtId="0" fontId="9" fillId="0" borderId="10" xfId="0" applyNumberFormat="1" applyFont="1" applyBorder="1" applyAlignment="1">
      <alignment wrapText="1"/>
    </xf>
    <xf numFmtId="11" fontId="2" fillId="24" borderId="10" xfId="0" applyNumberFormat="1" applyFont="1" applyFill="1" applyBorder="1" applyAlignment="1">
      <alignment wrapText="1"/>
    </xf>
    <xf numFmtId="49" fontId="9" fillId="0" borderId="10" xfId="0" applyNumberFormat="1" applyFont="1" applyFill="1" applyBorder="1" applyAlignment="1">
      <alignment horizontal="center" wrapText="1"/>
    </xf>
    <xf numFmtId="11" fontId="2" fillId="0" borderId="10" xfId="0" applyNumberFormat="1" applyFont="1" applyFill="1" applyBorder="1" applyAlignment="1">
      <alignment horizontal="left" wrapText="1"/>
    </xf>
    <xf numFmtId="0" fontId="5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wrapText="1"/>
    </xf>
    <xf numFmtId="164" fontId="8" fillId="0" borderId="10" xfId="0" applyNumberFormat="1" applyFont="1" applyFill="1" applyBorder="1" applyAlignment="1">
      <alignment/>
    </xf>
    <xf numFmtId="164" fontId="4" fillId="0" borderId="10" xfId="43" applyNumberFormat="1" applyFont="1" applyFill="1" applyBorder="1" applyAlignment="1">
      <alignment horizontal="right"/>
    </xf>
    <xf numFmtId="49" fontId="8" fillId="24" borderId="10" xfId="0" applyNumberFormat="1" applyFont="1" applyFill="1" applyBorder="1" applyAlignment="1">
      <alignment horizontal="center"/>
    </xf>
    <xf numFmtId="49" fontId="2" fillId="24" borderId="10" xfId="0" applyNumberFormat="1" applyFont="1" applyFill="1" applyBorder="1" applyAlignment="1">
      <alignment horizontal="center"/>
    </xf>
    <xf numFmtId="11" fontId="8" fillId="24" borderId="10" xfId="0" applyNumberFormat="1" applyFont="1" applyFill="1" applyBorder="1" applyAlignment="1">
      <alignment vertical="top" wrapText="1"/>
    </xf>
    <xf numFmtId="11" fontId="8" fillId="0" borderId="10" xfId="0" applyNumberFormat="1" applyFont="1" applyFill="1" applyBorder="1" applyAlignment="1">
      <alignment wrapText="1"/>
    </xf>
    <xf numFmtId="0" fontId="8" fillId="0" borderId="10" xfId="0" applyFont="1" applyBorder="1" applyAlignment="1">
      <alignment horizontal="center" wrapText="1"/>
    </xf>
    <xf numFmtId="164" fontId="8" fillId="0" borderId="10" xfId="0" applyNumberFormat="1" applyFont="1" applyFill="1" applyBorder="1" applyAlignment="1">
      <alignment horizontal="right" wrapText="1"/>
    </xf>
    <xf numFmtId="164" fontId="2" fillId="0" borderId="10" xfId="0" applyNumberFormat="1" applyFont="1" applyFill="1" applyBorder="1" applyAlignment="1">
      <alignment horizontal="right" wrapText="1"/>
    </xf>
    <xf numFmtId="0" fontId="2" fillId="25" borderId="10" xfId="0" applyNumberFormat="1" applyFont="1" applyFill="1" applyBorder="1" applyAlignment="1">
      <alignment wrapText="1"/>
    </xf>
    <xf numFmtId="0" fontId="4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11" fontId="8" fillId="0" borderId="10" xfId="0" applyNumberFormat="1" applyFont="1" applyFill="1" applyBorder="1" applyAlignment="1">
      <alignment vertical="justify" wrapText="1"/>
    </xf>
    <xf numFmtId="164" fontId="2" fillId="0" borderId="10" xfId="0" applyNumberFormat="1" applyFont="1" applyBorder="1" applyAlignment="1">
      <alignment/>
    </xf>
    <xf numFmtId="11" fontId="8" fillId="24" borderId="10" xfId="0" applyNumberFormat="1" applyFont="1" applyFill="1" applyBorder="1" applyAlignment="1">
      <alignment vertical="justify" wrapText="1"/>
    </xf>
    <xf numFmtId="11" fontId="2" fillId="24" borderId="10" xfId="0" applyNumberFormat="1" applyFont="1" applyFill="1" applyBorder="1" applyAlignment="1">
      <alignment vertical="top" wrapText="1"/>
    </xf>
    <xf numFmtId="11" fontId="2" fillId="0" borderId="10" xfId="0" applyNumberFormat="1" applyFont="1" applyBorder="1" applyAlignment="1">
      <alignment vertical="top" wrapText="1"/>
    </xf>
    <xf numFmtId="49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left" wrapText="1"/>
    </xf>
    <xf numFmtId="49" fontId="2" fillId="26" borderId="10" xfId="0" applyNumberFormat="1" applyFont="1" applyFill="1" applyBorder="1" applyAlignment="1">
      <alignment horizontal="center"/>
    </xf>
    <xf numFmtId="0" fontId="2" fillId="26" borderId="0" xfId="0" applyFont="1" applyFill="1" applyAlignment="1">
      <alignment wrapText="1"/>
    </xf>
    <xf numFmtId="164" fontId="4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left" wrapText="1"/>
    </xf>
    <xf numFmtId="0" fontId="8" fillId="0" borderId="10" xfId="0" applyFont="1" applyFill="1" applyBorder="1" applyAlignment="1">
      <alignment wrapText="1"/>
    </xf>
    <xf numFmtId="49" fontId="8" fillId="0" borderId="10" xfId="0" applyNumberFormat="1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49" fontId="8" fillId="0" borderId="10" xfId="0" applyNumberFormat="1" applyFont="1" applyBorder="1" applyAlignment="1">
      <alignment horizontal="left" wrapText="1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2" fontId="3" fillId="0" borderId="0" xfId="0" applyNumberFormat="1" applyFont="1" applyFill="1" applyAlignment="1">
      <alignment/>
    </xf>
    <xf numFmtId="11" fontId="2" fillId="0" borderId="11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 quotePrefix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2" fontId="2" fillId="0" borderId="10" xfId="0" applyNumberFormat="1" applyFont="1" applyFill="1" applyBorder="1" applyAlignment="1" quotePrefix="1">
      <alignment horizontal="center" wrapText="1"/>
    </xf>
    <xf numFmtId="4" fontId="0" fillId="0" borderId="0" xfId="0" applyNumberFormat="1" applyAlignment="1">
      <alignment/>
    </xf>
    <xf numFmtId="0" fontId="4" fillId="4" borderId="10" xfId="0" applyFont="1" applyFill="1" applyBorder="1" applyAlignment="1">
      <alignment horizontal="center" wrapText="1"/>
    </xf>
    <xf numFmtId="49" fontId="4" fillId="4" borderId="10" xfId="0" applyNumberFormat="1" applyFont="1" applyFill="1" applyBorder="1" applyAlignment="1">
      <alignment horizontal="center"/>
    </xf>
    <xf numFmtId="164" fontId="4" fillId="4" borderId="10" xfId="0" applyNumberFormat="1" applyFont="1" applyFill="1" applyBorder="1" applyAlignment="1">
      <alignment/>
    </xf>
    <xf numFmtId="0" fontId="4" fillId="4" borderId="10" xfId="0" applyFont="1" applyFill="1" applyBorder="1" applyAlignment="1">
      <alignment horizontal="justify" vertical="top" wrapText="1"/>
    </xf>
    <xf numFmtId="49" fontId="6" fillId="4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center" wrapText="1"/>
    </xf>
    <xf numFmtId="0" fontId="4" fillId="24" borderId="10" xfId="0" applyFont="1" applyFill="1" applyBorder="1" applyAlignment="1">
      <alignment horizontal="center" wrapText="1"/>
    </xf>
    <xf numFmtId="0" fontId="8" fillId="24" borderId="10" xfId="0" applyFont="1" applyFill="1" applyBorder="1" applyAlignment="1">
      <alignment horizontal="center" wrapText="1"/>
    </xf>
    <xf numFmtId="0" fontId="2" fillId="24" borderId="10" xfId="0" applyFont="1" applyFill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4" fillId="4" borderId="12" xfId="0" applyFont="1" applyFill="1" applyBorder="1" applyAlignment="1">
      <alignment horizontal="center" wrapText="1"/>
    </xf>
    <xf numFmtId="0" fontId="6" fillId="0" borderId="13" xfId="0" applyFont="1" applyBorder="1" applyAlignment="1">
      <alignment wrapText="1"/>
    </xf>
    <xf numFmtId="49" fontId="10" fillId="0" borderId="10" xfId="0" applyNumberFormat="1" applyFont="1" applyBorder="1" applyAlignment="1">
      <alignment horizontal="center"/>
    </xf>
    <xf numFmtId="11" fontId="12" fillId="24" borderId="10" xfId="0" applyNumberFormat="1" applyFont="1" applyFill="1" applyBorder="1" applyAlignment="1">
      <alignment vertical="justify" wrapText="1"/>
    </xf>
    <xf numFmtId="49" fontId="2" fillId="24" borderId="10" xfId="0" applyNumberFormat="1" applyFont="1" applyFill="1" applyBorder="1" applyAlignment="1">
      <alignment wrapText="1"/>
    </xf>
    <xf numFmtId="0" fontId="5" fillId="24" borderId="1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49" fontId="8" fillId="26" borderId="10" xfId="0" applyNumberFormat="1" applyFont="1" applyFill="1" applyBorder="1" applyAlignment="1">
      <alignment horizontal="center"/>
    </xf>
    <xf numFmtId="4" fontId="2" fillId="0" borderId="0" xfId="0" applyNumberFormat="1" applyFont="1" applyAlignment="1">
      <alignment wrapText="1"/>
    </xf>
    <xf numFmtId="4" fontId="0" fillId="0" borderId="0" xfId="0" applyNumberFormat="1" applyFill="1" applyBorder="1" applyAlignment="1">
      <alignment/>
    </xf>
    <xf numFmtId="166" fontId="4" fillId="4" borderId="10" xfId="58" applyNumberFormat="1" applyFont="1" applyFill="1" applyBorder="1" applyAlignment="1">
      <alignment wrapText="1"/>
    </xf>
    <xf numFmtId="0" fontId="2" fillId="22" borderId="0" xfId="0" applyFont="1" applyFill="1" applyAlignment="1">
      <alignment horizontal="center" wrapText="1"/>
    </xf>
    <xf numFmtId="49" fontId="3" fillId="24" borderId="0" xfId="0" applyNumberFormat="1" applyFont="1" applyFill="1" applyAlignment="1">
      <alignment horizontal="left"/>
    </xf>
    <xf numFmtId="0" fontId="3" fillId="24" borderId="0" xfId="0" applyFont="1" applyFill="1" applyAlignment="1">
      <alignment horizontal="left"/>
    </xf>
    <xf numFmtId="0" fontId="3" fillId="24" borderId="0" xfId="0" applyFont="1" applyFill="1" applyBorder="1" applyAlignment="1">
      <alignment horizontal="right" wrapText="1"/>
    </xf>
    <xf numFmtId="0" fontId="3" fillId="24" borderId="0" xfId="0" applyFont="1" applyFill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41"/>
  <sheetViews>
    <sheetView tabSelected="1" zoomScalePageLayoutView="0" workbookViewId="0" topLeftCell="A1">
      <pane ySplit="10020" topLeftCell="BM23" activePane="topLeft" state="split"/>
      <selection pane="topLeft" activeCell="A1" sqref="A1:G6"/>
      <selection pane="bottomLeft" activeCell="A23" sqref="A23"/>
    </sheetView>
  </sheetViews>
  <sheetFormatPr defaultColWidth="9.00390625" defaultRowHeight="12.75"/>
  <cols>
    <col min="1" max="1" width="37.25390625" style="0" customWidth="1"/>
    <col min="2" max="2" width="8.75390625" style="89" customWidth="1"/>
    <col min="3" max="3" width="5.625" style="89" customWidth="1"/>
    <col min="4" max="4" width="5.875" style="89" customWidth="1"/>
    <col min="5" max="5" width="10.875" style="89" customWidth="1"/>
    <col min="6" max="6" width="6.75390625" style="89" customWidth="1"/>
    <col min="7" max="7" width="12.625" style="90" customWidth="1"/>
    <col min="8" max="8" width="12.875" style="13" customWidth="1"/>
    <col min="9" max="9" width="8.75390625" style="13" customWidth="1"/>
    <col min="10" max="10" width="18.875" style="13" customWidth="1"/>
    <col min="11" max="11" width="16.00390625" style="0" customWidth="1"/>
    <col min="12" max="12" width="13.875" style="0" bestFit="1" customWidth="1"/>
  </cols>
  <sheetData>
    <row r="1" spans="1:7" ht="18.75">
      <c r="A1" s="128" t="s">
        <v>65</v>
      </c>
      <c r="B1" s="128"/>
      <c r="C1" s="128"/>
      <c r="D1" s="128"/>
      <c r="E1" s="128"/>
      <c r="F1" s="128"/>
      <c r="G1" s="128"/>
    </row>
    <row r="2" spans="1:7" ht="18.75">
      <c r="A2" s="129" t="s">
        <v>32</v>
      </c>
      <c r="B2" s="129"/>
      <c r="C2" s="129"/>
      <c r="D2" s="129"/>
      <c r="E2" s="129"/>
      <c r="F2" s="129"/>
      <c r="G2" s="129"/>
    </row>
    <row r="3" spans="1:7" ht="18.75">
      <c r="A3" s="129" t="s">
        <v>33</v>
      </c>
      <c r="B3" s="129"/>
      <c r="C3" s="129"/>
      <c r="D3" s="129"/>
      <c r="E3" s="129"/>
      <c r="F3" s="129"/>
      <c r="G3" s="129"/>
    </row>
    <row r="4" spans="1:7" ht="18.75">
      <c r="A4" s="129" t="s">
        <v>34</v>
      </c>
      <c r="B4" s="129"/>
      <c r="C4" s="129"/>
      <c r="D4" s="129"/>
      <c r="E4" s="129"/>
      <c r="F4" s="129"/>
      <c r="G4" s="129"/>
    </row>
    <row r="5" spans="1:7" ht="18.75">
      <c r="A5" s="130"/>
      <c r="B5" s="130"/>
      <c r="C5" s="130"/>
      <c r="D5" s="130"/>
      <c r="E5" s="130"/>
      <c r="F5" s="130"/>
      <c r="G5" s="130"/>
    </row>
    <row r="6" spans="1:7" ht="18.75">
      <c r="A6" s="131" t="s">
        <v>66</v>
      </c>
      <c r="B6" s="131"/>
      <c r="C6" s="131"/>
      <c r="D6" s="131"/>
      <c r="E6" s="131"/>
      <c r="F6" s="131"/>
      <c r="G6" s="131"/>
    </row>
    <row r="7" spans="1:7" ht="18.75">
      <c r="A7" s="91"/>
      <c r="B7" s="92"/>
      <c r="C7" s="92"/>
      <c r="D7" s="92"/>
      <c r="E7" s="92"/>
      <c r="F7" s="93"/>
      <c r="G7" s="94"/>
    </row>
    <row r="8" spans="1:9" ht="78.75">
      <c r="A8" s="14" t="s">
        <v>67</v>
      </c>
      <c r="B8" s="95" t="s">
        <v>35</v>
      </c>
      <c r="C8" s="96" t="s">
        <v>68</v>
      </c>
      <c r="D8" s="96" t="s">
        <v>69</v>
      </c>
      <c r="E8" s="97" t="s">
        <v>70</v>
      </c>
      <c r="F8" s="96" t="s">
        <v>36</v>
      </c>
      <c r="G8" s="98" t="s">
        <v>157</v>
      </c>
      <c r="H8" s="15" t="s">
        <v>158</v>
      </c>
      <c r="I8" s="15" t="s">
        <v>159</v>
      </c>
    </row>
    <row r="9" spans="1:12" ht="15.75">
      <c r="A9" s="16" t="s">
        <v>160</v>
      </c>
      <c r="B9" s="17" t="s">
        <v>163</v>
      </c>
      <c r="C9" s="17" t="s">
        <v>161</v>
      </c>
      <c r="D9" s="17" t="s">
        <v>161</v>
      </c>
      <c r="E9" s="17" t="s">
        <v>162</v>
      </c>
      <c r="F9" s="17" t="s">
        <v>163</v>
      </c>
      <c r="G9" s="82">
        <f>G10+G46+G56+G72+G98+G155+G178+G195+G296+G339+G397+G431+G461+G478+G508+G527+G561</f>
        <v>660378.6769999999</v>
      </c>
      <c r="H9" s="82">
        <f>H10+H46+H56+H72+H98+H155+H178+H195+H296+H339+H397+H431+H461+H478+H508+H527+H561</f>
        <v>645647.6159999999</v>
      </c>
      <c r="I9" s="20">
        <f>H9/G9</f>
        <v>0.9776930093095662</v>
      </c>
      <c r="J9" s="22"/>
      <c r="K9" s="125"/>
      <c r="L9" s="99"/>
    </row>
    <row r="10" spans="1:11" ht="63">
      <c r="A10" s="100" t="s">
        <v>37</v>
      </c>
      <c r="B10" s="100">
        <v>902</v>
      </c>
      <c r="C10" s="101" t="s">
        <v>161</v>
      </c>
      <c r="D10" s="101" t="s">
        <v>161</v>
      </c>
      <c r="E10" s="101" t="s">
        <v>162</v>
      </c>
      <c r="F10" s="101" t="s">
        <v>163</v>
      </c>
      <c r="G10" s="102">
        <f>G11+G35</f>
        <v>82524.242</v>
      </c>
      <c r="H10" s="102">
        <f>H11+H35</f>
        <v>77203.144</v>
      </c>
      <c r="I10" s="126">
        <f>H10/G10</f>
        <v>0.9355207891518713</v>
      </c>
      <c r="J10" s="22"/>
      <c r="K10" s="22"/>
    </row>
    <row r="11" spans="1:9" ht="31.5">
      <c r="A11" s="40" t="s">
        <v>496</v>
      </c>
      <c r="B11" s="43" t="s">
        <v>72</v>
      </c>
      <c r="C11" s="43" t="s">
        <v>98</v>
      </c>
      <c r="D11" s="43" t="s">
        <v>161</v>
      </c>
      <c r="E11" s="41" t="s">
        <v>162</v>
      </c>
      <c r="F11" s="17" t="s">
        <v>163</v>
      </c>
      <c r="G11" s="82">
        <f>G12+G29</f>
        <v>77019.242</v>
      </c>
      <c r="H11" s="82">
        <f>H12+H29</f>
        <v>72711.13</v>
      </c>
      <c r="I11" s="20">
        <f aca="true" t="shared" si="0" ref="I11:I73">H11/G11</f>
        <v>0.9440644715771158</v>
      </c>
    </row>
    <row r="12" spans="1:9" ht="31.5">
      <c r="A12" s="40" t="s">
        <v>497</v>
      </c>
      <c r="B12" s="43" t="s">
        <v>72</v>
      </c>
      <c r="C12" s="43" t="s">
        <v>98</v>
      </c>
      <c r="D12" s="43" t="s">
        <v>110</v>
      </c>
      <c r="E12" s="41" t="s">
        <v>162</v>
      </c>
      <c r="F12" s="17" t="s">
        <v>163</v>
      </c>
      <c r="G12" s="82">
        <f>G13+G22+G25</f>
        <v>75322.042</v>
      </c>
      <c r="H12" s="82">
        <f>H13+H22+H25</f>
        <v>71015.236</v>
      </c>
      <c r="I12" s="20">
        <f t="shared" si="0"/>
        <v>0.9428214386434186</v>
      </c>
    </row>
    <row r="13" spans="1:9" ht="31.5">
      <c r="A13" s="34" t="s">
        <v>498</v>
      </c>
      <c r="B13" s="28" t="s">
        <v>72</v>
      </c>
      <c r="C13" s="28" t="s">
        <v>98</v>
      </c>
      <c r="D13" s="28" t="s">
        <v>110</v>
      </c>
      <c r="E13" s="29" t="s">
        <v>499</v>
      </c>
      <c r="F13" s="24" t="s">
        <v>163</v>
      </c>
      <c r="G13" s="61">
        <f>G14</f>
        <v>50941.042</v>
      </c>
      <c r="H13" s="61">
        <f>H14</f>
        <v>47069.244</v>
      </c>
      <c r="I13" s="20">
        <f t="shared" si="0"/>
        <v>0.9239945268492937</v>
      </c>
    </row>
    <row r="14" spans="1:9" ht="31.5">
      <c r="A14" s="9" t="s">
        <v>217</v>
      </c>
      <c r="B14" s="30" t="s">
        <v>72</v>
      </c>
      <c r="C14" s="30" t="s">
        <v>98</v>
      </c>
      <c r="D14" s="30" t="s">
        <v>110</v>
      </c>
      <c r="E14" s="31" t="s">
        <v>500</v>
      </c>
      <c r="F14" s="35" t="s">
        <v>163</v>
      </c>
      <c r="G14" s="44">
        <f>G15+G16+G17+G19+G18+G20</f>
        <v>50941.042</v>
      </c>
      <c r="H14" s="44">
        <f>H15+H16+H17+H19+H18+H20</f>
        <v>47069.244</v>
      </c>
      <c r="I14" s="20">
        <f t="shared" si="0"/>
        <v>0.9239945268492937</v>
      </c>
    </row>
    <row r="15" spans="1:9" ht="31.5">
      <c r="A15" s="9" t="s">
        <v>97</v>
      </c>
      <c r="B15" s="30" t="s">
        <v>72</v>
      </c>
      <c r="C15" s="30" t="s">
        <v>98</v>
      </c>
      <c r="D15" s="30" t="s">
        <v>110</v>
      </c>
      <c r="E15" s="31" t="s">
        <v>500</v>
      </c>
      <c r="F15" s="35" t="s">
        <v>100</v>
      </c>
      <c r="G15" s="44">
        <v>20486.58</v>
      </c>
      <c r="H15" s="33">
        <v>20278.076</v>
      </c>
      <c r="I15" s="20">
        <f t="shared" si="0"/>
        <v>0.9898224105731654</v>
      </c>
    </row>
    <row r="16" spans="1:9" ht="63">
      <c r="A16" s="70" t="s">
        <v>501</v>
      </c>
      <c r="B16" s="30" t="s">
        <v>72</v>
      </c>
      <c r="C16" s="30" t="s">
        <v>98</v>
      </c>
      <c r="D16" s="30" t="s">
        <v>110</v>
      </c>
      <c r="E16" s="31" t="s">
        <v>500</v>
      </c>
      <c r="F16" s="35" t="s">
        <v>502</v>
      </c>
      <c r="G16" s="44">
        <v>3772</v>
      </c>
      <c r="H16" s="33">
        <v>1569.907</v>
      </c>
      <c r="I16" s="20">
        <f t="shared" si="0"/>
        <v>0.416200159066808</v>
      </c>
    </row>
    <row r="17" spans="1:9" ht="50.25" customHeight="1">
      <c r="A17" s="36" t="s">
        <v>249</v>
      </c>
      <c r="B17" s="30" t="s">
        <v>72</v>
      </c>
      <c r="C17" s="30" t="s">
        <v>98</v>
      </c>
      <c r="D17" s="30" t="s">
        <v>110</v>
      </c>
      <c r="E17" s="31" t="s">
        <v>500</v>
      </c>
      <c r="F17" s="35" t="s">
        <v>250</v>
      </c>
      <c r="G17" s="44">
        <v>26515.962</v>
      </c>
      <c r="H17" s="33">
        <v>25095.182</v>
      </c>
      <c r="I17" s="20">
        <f t="shared" si="0"/>
        <v>0.9464179349781842</v>
      </c>
    </row>
    <row r="18" spans="1:9" ht="66.75" customHeight="1">
      <c r="A18" s="36" t="s">
        <v>112</v>
      </c>
      <c r="B18" s="30" t="s">
        <v>72</v>
      </c>
      <c r="C18" s="30" t="s">
        <v>98</v>
      </c>
      <c r="D18" s="30" t="s">
        <v>110</v>
      </c>
      <c r="E18" s="31" t="s">
        <v>500</v>
      </c>
      <c r="F18" s="35" t="s">
        <v>79</v>
      </c>
      <c r="G18" s="44">
        <v>12.5</v>
      </c>
      <c r="H18" s="33">
        <v>12.5</v>
      </c>
      <c r="I18" s="20">
        <f t="shared" si="0"/>
        <v>1</v>
      </c>
    </row>
    <row r="19" spans="1:9" ht="114.75" customHeight="1">
      <c r="A19" s="9" t="s">
        <v>503</v>
      </c>
      <c r="B19" s="30" t="s">
        <v>72</v>
      </c>
      <c r="C19" s="30" t="s">
        <v>98</v>
      </c>
      <c r="D19" s="30" t="s">
        <v>110</v>
      </c>
      <c r="E19" s="31" t="s">
        <v>500</v>
      </c>
      <c r="F19" s="35" t="s">
        <v>504</v>
      </c>
      <c r="G19" s="44">
        <v>45</v>
      </c>
      <c r="H19" s="33">
        <v>4.594</v>
      </c>
      <c r="I19" s="20">
        <f t="shared" si="0"/>
        <v>0.1020888888888889</v>
      </c>
    </row>
    <row r="20" spans="1:9" ht="63">
      <c r="A20" s="38" t="s">
        <v>181</v>
      </c>
      <c r="B20" s="30" t="s">
        <v>72</v>
      </c>
      <c r="C20" s="30" t="s">
        <v>98</v>
      </c>
      <c r="D20" s="30" t="s">
        <v>110</v>
      </c>
      <c r="E20" s="31" t="s">
        <v>505</v>
      </c>
      <c r="F20" s="35" t="s">
        <v>163</v>
      </c>
      <c r="G20" s="44">
        <f>G21</f>
        <v>109</v>
      </c>
      <c r="H20" s="44">
        <f>H21</f>
        <v>108.985</v>
      </c>
      <c r="I20" s="20">
        <f t="shared" si="0"/>
        <v>0.9998623853211009</v>
      </c>
    </row>
    <row r="21" spans="1:9" ht="31.5">
      <c r="A21" s="9" t="s">
        <v>97</v>
      </c>
      <c r="B21" s="30" t="s">
        <v>72</v>
      </c>
      <c r="C21" s="30" t="s">
        <v>98</v>
      </c>
      <c r="D21" s="30" t="s">
        <v>110</v>
      </c>
      <c r="E21" s="31" t="s">
        <v>505</v>
      </c>
      <c r="F21" s="35" t="s">
        <v>100</v>
      </c>
      <c r="G21" s="44">
        <v>109</v>
      </c>
      <c r="H21" s="33">
        <v>108.985</v>
      </c>
      <c r="I21" s="20">
        <f t="shared" si="0"/>
        <v>0.9998623853211009</v>
      </c>
    </row>
    <row r="22" spans="1:9" ht="31.5">
      <c r="A22" s="34" t="s">
        <v>418</v>
      </c>
      <c r="B22" s="28" t="s">
        <v>72</v>
      </c>
      <c r="C22" s="28" t="s">
        <v>98</v>
      </c>
      <c r="D22" s="28" t="s">
        <v>110</v>
      </c>
      <c r="E22" s="29" t="s">
        <v>419</v>
      </c>
      <c r="F22" s="24" t="s">
        <v>163</v>
      </c>
      <c r="G22" s="26">
        <f>G23</f>
        <v>2347</v>
      </c>
      <c r="H22" s="26">
        <f>H23</f>
        <v>1911.992</v>
      </c>
      <c r="I22" s="20">
        <f t="shared" si="0"/>
        <v>0.8146536003408607</v>
      </c>
    </row>
    <row r="23" spans="1:9" ht="78.75">
      <c r="A23" s="9" t="s">
        <v>506</v>
      </c>
      <c r="B23" s="30" t="s">
        <v>72</v>
      </c>
      <c r="C23" s="30" t="s">
        <v>98</v>
      </c>
      <c r="D23" s="30" t="s">
        <v>110</v>
      </c>
      <c r="E23" s="31" t="s">
        <v>507</v>
      </c>
      <c r="F23" s="35" t="s">
        <v>163</v>
      </c>
      <c r="G23" s="32">
        <f>G24</f>
        <v>2347</v>
      </c>
      <c r="H23" s="32">
        <f>H24</f>
        <v>1911.992</v>
      </c>
      <c r="I23" s="20">
        <f t="shared" si="0"/>
        <v>0.8146536003408607</v>
      </c>
    </row>
    <row r="24" spans="1:9" ht="31.5">
      <c r="A24" s="9" t="s">
        <v>97</v>
      </c>
      <c r="B24" s="30" t="s">
        <v>72</v>
      </c>
      <c r="C24" s="30" t="s">
        <v>98</v>
      </c>
      <c r="D24" s="30" t="s">
        <v>110</v>
      </c>
      <c r="E24" s="31" t="s">
        <v>507</v>
      </c>
      <c r="F24" s="35" t="s">
        <v>100</v>
      </c>
      <c r="G24" s="32">
        <v>2347</v>
      </c>
      <c r="H24" s="33">
        <v>1911.992</v>
      </c>
      <c r="I24" s="20">
        <f t="shared" si="0"/>
        <v>0.8146536003408607</v>
      </c>
    </row>
    <row r="25" spans="1:9" ht="15.75">
      <c r="A25" s="34" t="s">
        <v>185</v>
      </c>
      <c r="B25" s="28" t="s">
        <v>72</v>
      </c>
      <c r="C25" s="28" t="s">
        <v>98</v>
      </c>
      <c r="D25" s="28" t="s">
        <v>110</v>
      </c>
      <c r="E25" s="29" t="s">
        <v>186</v>
      </c>
      <c r="F25" s="24" t="s">
        <v>163</v>
      </c>
      <c r="G25" s="61">
        <f aca="true" t="shared" si="1" ref="G25:H27">G26</f>
        <v>22034</v>
      </c>
      <c r="H25" s="61">
        <f t="shared" si="1"/>
        <v>22034</v>
      </c>
      <c r="I25" s="20">
        <f t="shared" si="0"/>
        <v>1</v>
      </c>
    </row>
    <row r="26" spans="1:9" ht="47.25">
      <c r="A26" s="23" t="s">
        <v>508</v>
      </c>
      <c r="B26" s="28" t="s">
        <v>72</v>
      </c>
      <c r="C26" s="28" t="s">
        <v>98</v>
      </c>
      <c r="D26" s="28" t="s">
        <v>110</v>
      </c>
      <c r="E26" s="29" t="s">
        <v>509</v>
      </c>
      <c r="F26" s="24" t="s">
        <v>163</v>
      </c>
      <c r="G26" s="61">
        <f t="shared" si="1"/>
        <v>22034</v>
      </c>
      <c r="H26" s="61">
        <f t="shared" si="1"/>
        <v>22034</v>
      </c>
      <c r="I26" s="20">
        <f t="shared" si="0"/>
        <v>1</v>
      </c>
    </row>
    <row r="27" spans="1:9" ht="63">
      <c r="A27" s="36" t="s">
        <v>510</v>
      </c>
      <c r="B27" s="30" t="s">
        <v>72</v>
      </c>
      <c r="C27" s="30" t="s">
        <v>98</v>
      </c>
      <c r="D27" s="30" t="s">
        <v>110</v>
      </c>
      <c r="E27" s="31" t="s">
        <v>511</v>
      </c>
      <c r="F27" s="35" t="s">
        <v>163</v>
      </c>
      <c r="G27" s="44">
        <f t="shared" si="1"/>
        <v>22034</v>
      </c>
      <c r="H27" s="44">
        <f t="shared" si="1"/>
        <v>22034</v>
      </c>
      <c r="I27" s="20">
        <f t="shared" si="0"/>
        <v>1</v>
      </c>
    </row>
    <row r="28" spans="1:9" ht="31.5">
      <c r="A28" s="9" t="s">
        <v>97</v>
      </c>
      <c r="B28" s="30" t="s">
        <v>72</v>
      </c>
      <c r="C28" s="30" t="s">
        <v>98</v>
      </c>
      <c r="D28" s="30" t="s">
        <v>110</v>
      </c>
      <c r="E28" s="31" t="s">
        <v>511</v>
      </c>
      <c r="F28" s="35" t="s">
        <v>100</v>
      </c>
      <c r="G28" s="44">
        <v>22034</v>
      </c>
      <c r="H28" s="33">
        <v>22034</v>
      </c>
      <c r="I28" s="20">
        <f t="shared" si="0"/>
        <v>1</v>
      </c>
    </row>
    <row r="29" spans="1:9" ht="47.25">
      <c r="A29" s="40" t="s">
        <v>516</v>
      </c>
      <c r="B29" s="43" t="s">
        <v>72</v>
      </c>
      <c r="C29" s="43" t="s">
        <v>98</v>
      </c>
      <c r="D29" s="43" t="s">
        <v>86</v>
      </c>
      <c r="E29" s="41" t="s">
        <v>162</v>
      </c>
      <c r="F29" s="17" t="s">
        <v>163</v>
      </c>
      <c r="G29" s="82">
        <f>G30</f>
        <v>1697.2</v>
      </c>
      <c r="H29" s="82">
        <f>H30</f>
        <v>1695.894</v>
      </c>
      <c r="I29" s="20">
        <f t="shared" si="0"/>
        <v>0.9992304972896535</v>
      </c>
    </row>
    <row r="30" spans="1:9" ht="31.5">
      <c r="A30" s="34" t="s">
        <v>260</v>
      </c>
      <c r="B30" s="28" t="s">
        <v>72</v>
      </c>
      <c r="C30" s="28" t="s">
        <v>98</v>
      </c>
      <c r="D30" s="28" t="s">
        <v>86</v>
      </c>
      <c r="E30" s="29" t="s">
        <v>261</v>
      </c>
      <c r="F30" s="24" t="s">
        <v>163</v>
      </c>
      <c r="G30" s="61">
        <f>G31+G33</f>
        <v>1697.2</v>
      </c>
      <c r="H30" s="61">
        <f>H31+H33</f>
        <v>1695.894</v>
      </c>
      <c r="I30" s="20">
        <f t="shared" si="0"/>
        <v>0.9992304972896535</v>
      </c>
    </row>
    <row r="31" spans="1:9" ht="35.25" customHeight="1">
      <c r="A31" s="34" t="s">
        <v>520</v>
      </c>
      <c r="B31" s="28" t="s">
        <v>72</v>
      </c>
      <c r="C31" s="28" t="s">
        <v>98</v>
      </c>
      <c r="D31" s="28" t="s">
        <v>86</v>
      </c>
      <c r="E31" s="29" t="s">
        <v>99</v>
      </c>
      <c r="F31" s="24" t="s">
        <v>163</v>
      </c>
      <c r="G31" s="61">
        <f>G32</f>
        <v>1654.7</v>
      </c>
      <c r="H31" s="61">
        <f>H32</f>
        <v>1654.579</v>
      </c>
      <c r="I31" s="20">
        <f t="shared" si="0"/>
        <v>0.9999268749622288</v>
      </c>
    </row>
    <row r="32" spans="1:9" ht="31.5">
      <c r="A32" s="9" t="s">
        <v>97</v>
      </c>
      <c r="B32" s="30" t="s">
        <v>72</v>
      </c>
      <c r="C32" s="30" t="s">
        <v>98</v>
      </c>
      <c r="D32" s="30" t="s">
        <v>86</v>
      </c>
      <c r="E32" s="31" t="s">
        <v>99</v>
      </c>
      <c r="F32" s="35" t="s">
        <v>100</v>
      </c>
      <c r="G32" s="44">
        <v>1654.7</v>
      </c>
      <c r="H32" s="33">
        <v>1654.579</v>
      </c>
      <c r="I32" s="20">
        <f t="shared" si="0"/>
        <v>0.9999268749622288</v>
      </c>
    </row>
    <row r="33" spans="1:9" ht="31.5">
      <c r="A33" s="39" t="s">
        <v>437</v>
      </c>
      <c r="B33" s="28" t="s">
        <v>72</v>
      </c>
      <c r="C33" s="28" t="s">
        <v>98</v>
      </c>
      <c r="D33" s="28" t="s">
        <v>86</v>
      </c>
      <c r="E33" s="29" t="s">
        <v>146</v>
      </c>
      <c r="F33" s="25" t="s">
        <v>163</v>
      </c>
      <c r="G33" s="26">
        <f>G34</f>
        <v>42.5</v>
      </c>
      <c r="H33" s="26">
        <f>H34</f>
        <v>41.315</v>
      </c>
      <c r="I33" s="20">
        <f t="shared" si="0"/>
        <v>0.9721176470588235</v>
      </c>
    </row>
    <row r="34" spans="1:9" ht="31.5">
      <c r="A34" s="9" t="s">
        <v>97</v>
      </c>
      <c r="B34" s="30" t="s">
        <v>72</v>
      </c>
      <c r="C34" s="30" t="s">
        <v>98</v>
      </c>
      <c r="D34" s="30" t="s">
        <v>86</v>
      </c>
      <c r="E34" s="31" t="s">
        <v>146</v>
      </c>
      <c r="F34" s="8" t="s">
        <v>100</v>
      </c>
      <c r="G34" s="32">
        <v>42.5</v>
      </c>
      <c r="H34" s="33">
        <v>41.315</v>
      </c>
      <c r="I34" s="20">
        <f t="shared" si="0"/>
        <v>0.9721176470588235</v>
      </c>
    </row>
    <row r="35" spans="1:9" ht="15.75">
      <c r="A35" s="40" t="s">
        <v>521</v>
      </c>
      <c r="B35" s="43" t="s">
        <v>72</v>
      </c>
      <c r="C35" s="43">
        <v>10</v>
      </c>
      <c r="D35" s="43" t="s">
        <v>161</v>
      </c>
      <c r="E35" s="41" t="s">
        <v>162</v>
      </c>
      <c r="F35" s="18" t="s">
        <v>163</v>
      </c>
      <c r="G35" s="82">
        <f>G36</f>
        <v>5505</v>
      </c>
      <c r="H35" s="82">
        <f>H36</f>
        <v>4492.014</v>
      </c>
      <c r="I35" s="20">
        <f t="shared" si="0"/>
        <v>0.8159880108991826</v>
      </c>
    </row>
    <row r="36" spans="1:9" ht="31.5">
      <c r="A36" s="40" t="s">
        <v>529</v>
      </c>
      <c r="B36" s="43" t="s">
        <v>72</v>
      </c>
      <c r="C36" s="43">
        <v>10</v>
      </c>
      <c r="D36" s="43" t="s">
        <v>73</v>
      </c>
      <c r="E36" s="41" t="s">
        <v>162</v>
      </c>
      <c r="F36" s="17" t="s">
        <v>163</v>
      </c>
      <c r="G36" s="82">
        <f>G37+G43</f>
        <v>5505</v>
      </c>
      <c r="H36" s="82">
        <f>H37+H43</f>
        <v>4492.014</v>
      </c>
      <c r="I36" s="20">
        <f t="shared" si="0"/>
        <v>0.8159880108991826</v>
      </c>
    </row>
    <row r="37" spans="1:9" ht="15.75">
      <c r="A37" s="34" t="s">
        <v>185</v>
      </c>
      <c r="B37" s="28" t="s">
        <v>72</v>
      </c>
      <c r="C37" s="28">
        <v>10</v>
      </c>
      <c r="D37" s="28" t="s">
        <v>73</v>
      </c>
      <c r="E37" s="29" t="s">
        <v>186</v>
      </c>
      <c r="F37" s="24" t="s">
        <v>163</v>
      </c>
      <c r="G37" s="61">
        <f>G38</f>
        <v>5305</v>
      </c>
      <c r="H37" s="61">
        <f>H38</f>
        <v>4300.287</v>
      </c>
      <c r="I37" s="20">
        <f t="shared" si="0"/>
        <v>0.8106101790763431</v>
      </c>
    </row>
    <row r="38" spans="1:9" ht="81" customHeight="1">
      <c r="A38" s="9" t="s">
        <v>187</v>
      </c>
      <c r="B38" s="30" t="s">
        <v>72</v>
      </c>
      <c r="C38" s="30">
        <v>10</v>
      </c>
      <c r="D38" s="30" t="s">
        <v>73</v>
      </c>
      <c r="E38" s="31" t="s">
        <v>188</v>
      </c>
      <c r="F38" s="35" t="s">
        <v>163</v>
      </c>
      <c r="G38" s="44">
        <f>G39+G41</f>
        <v>5305</v>
      </c>
      <c r="H38" s="44">
        <f>H39+H41</f>
        <v>4300.287</v>
      </c>
      <c r="I38" s="20">
        <f t="shared" si="0"/>
        <v>0.8106101790763431</v>
      </c>
    </row>
    <row r="39" spans="1:9" ht="96.75" customHeight="1">
      <c r="A39" s="34" t="s">
        <v>0</v>
      </c>
      <c r="B39" s="28" t="s">
        <v>72</v>
      </c>
      <c r="C39" s="28">
        <v>10</v>
      </c>
      <c r="D39" s="28" t="s">
        <v>73</v>
      </c>
      <c r="E39" s="29" t="s">
        <v>1</v>
      </c>
      <c r="F39" s="24" t="s">
        <v>163</v>
      </c>
      <c r="G39" s="44">
        <f>G40</f>
        <v>1212</v>
      </c>
      <c r="H39" s="44">
        <f>H40</f>
        <v>1208.148</v>
      </c>
      <c r="I39" s="20">
        <f t="shared" si="0"/>
        <v>0.9968217821782177</v>
      </c>
    </row>
    <row r="40" spans="1:9" ht="24.75" customHeight="1">
      <c r="A40" s="9" t="s">
        <v>527</v>
      </c>
      <c r="B40" s="30" t="s">
        <v>72</v>
      </c>
      <c r="C40" s="30">
        <v>10</v>
      </c>
      <c r="D40" s="30" t="s">
        <v>73</v>
      </c>
      <c r="E40" s="31" t="s">
        <v>1</v>
      </c>
      <c r="F40" s="35" t="s">
        <v>528</v>
      </c>
      <c r="G40" s="44">
        <v>1212</v>
      </c>
      <c r="H40" s="33">
        <v>1208.148</v>
      </c>
      <c r="I40" s="20">
        <f t="shared" si="0"/>
        <v>0.9968217821782177</v>
      </c>
    </row>
    <row r="41" spans="1:9" ht="108.75" customHeight="1">
      <c r="A41" s="34" t="s">
        <v>2</v>
      </c>
      <c r="B41" s="28" t="s">
        <v>72</v>
      </c>
      <c r="C41" s="28">
        <v>10</v>
      </c>
      <c r="D41" s="28" t="s">
        <v>73</v>
      </c>
      <c r="E41" s="29" t="s">
        <v>3</v>
      </c>
      <c r="F41" s="24" t="s">
        <v>163</v>
      </c>
      <c r="G41" s="61">
        <f>G42</f>
        <v>4093</v>
      </c>
      <c r="H41" s="61">
        <f>H42</f>
        <v>3092.139</v>
      </c>
      <c r="I41" s="20">
        <f t="shared" si="0"/>
        <v>0.7554700708526754</v>
      </c>
    </row>
    <row r="42" spans="1:9" ht="15.75">
      <c r="A42" s="9" t="s">
        <v>527</v>
      </c>
      <c r="B42" s="30" t="s">
        <v>72</v>
      </c>
      <c r="C42" s="30">
        <v>10</v>
      </c>
      <c r="D42" s="30" t="s">
        <v>73</v>
      </c>
      <c r="E42" s="31" t="s">
        <v>3</v>
      </c>
      <c r="F42" s="35" t="s">
        <v>528</v>
      </c>
      <c r="G42" s="44">
        <v>4093</v>
      </c>
      <c r="H42" s="33">
        <v>3092.139</v>
      </c>
      <c r="I42" s="20">
        <f t="shared" si="0"/>
        <v>0.7554700708526754</v>
      </c>
    </row>
    <row r="43" spans="1:9" ht="31.5">
      <c r="A43" s="34" t="s">
        <v>260</v>
      </c>
      <c r="B43" s="28" t="s">
        <v>72</v>
      </c>
      <c r="C43" s="28" t="s">
        <v>86</v>
      </c>
      <c r="D43" s="30" t="s">
        <v>73</v>
      </c>
      <c r="E43" s="29" t="s">
        <v>261</v>
      </c>
      <c r="F43" s="24" t="s">
        <v>163</v>
      </c>
      <c r="G43" s="44">
        <f>G44</f>
        <v>200</v>
      </c>
      <c r="H43" s="44">
        <f>H44</f>
        <v>191.727</v>
      </c>
      <c r="I43" s="20">
        <f t="shared" si="0"/>
        <v>0.958635</v>
      </c>
    </row>
    <row r="44" spans="1:9" ht="15.75">
      <c r="A44" s="34" t="s">
        <v>451</v>
      </c>
      <c r="B44" s="28" t="s">
        <v>72</v>
      </c>
      <c r="C44" s="28" t="s">
        <v>86</v>
      </c>
      <c r="D44" s="28" t="s">
        <v>73</v>
      </c>
      <c r="E44" s="29" t="s">
        <v>74</v>
      </c>
      <c r="F44" s="24" t="s">
        <v>163</v>
      </c>
      <c r="G44" s="44">
        <f>G45</f>
        <v>200</v>
      </c>
      <c r="H44" s="44">
        <f>H45</f>
        <v>191.727</v>
      </c>
      <c r="I44" s="20">
        <f t="shared" si="0"/>
        <v>0.958635</v>
      </c>
    </row>
    <row r="45" spans="1:9" ht="47.25">
      <c r="A45" s="9" t="s">
        <v>71</v>
      </c>
      <c r="B45" s="15">
        <v>902</v>
      </c>
      <c r="C45" s="30">
        <v>10</v>
      </c>
      <c r="D45" s="30" t="s">
        <v>73</v>
      </c>
      <c r="E45" s="31" t="s">
        <v>74</v>
      </c>
      <c r="F45" s="35" t="s">
        <v>7</v>
      </c>
      <c r="G45" s="44">
        <v>200</v>
      </c>
      <c r="H45" s="33">
        <v>191.727</v>
      </c>
      <c r="I45" s="20">
        <f t="shared" si="0"/>
        <v>0.958635</v>
      </c>
    </row>
    <row r="46" spans="1:11" ht="33" customHeight="1">
      <c r="A46" s="103" t="s">
        <v>38</v>
      </c>
      <c r="B46" s="104" t="s">
        <v>39</v>
      </c>
      <c r="C46" s="101" t="s">
        <v>161</v>
      </c>
      <c r="D46" s="101" t="s">
        <v>161</v>
      </c>
      <c r="E46" s="101" t="s">
        <v>162</v>
      </c>
      <c r="F46" s="101" t="s">
        <v>163</v>
      </c>
      <c r="G46" s="102">
        <f>G47</f>
        <v>923</v>
      </c>
      <c r="H46" s="102">
        <f>H47</f>
        <v>899.407</v>
      </c>
      <c r="I46" s="126">
        <f t="shared" si="0"/>
        <v>0.9744387865655472</v>
      </c>
      <c r="J46" s="22"/>
      <c r="K46" s="22"/>
    </row>
    <row r="47" spans="1:9" ht="15.75">
      <c r="A47" s="16" t="s">
        <v>164</v>
      </c>
      <c r="B47" s="105">
        <v>903</v>
      </c>
      <c r="C47" s="17" t="s">
        <v>110</v>
      </c>
      <c r="D47" s="17" t="s">
        <v>161</v>
      </c>
      <c r="E47" s="17" t="s">
        <v>162</v>
      </c>
      <c r="F47" s="17" t="s">
        <v>163</v>
      </c>
      <c r="G47" s="19">
        <f>G48+G52</f>
        <v>923</v>
      </c>
      <c r="H47" s="19">
        <f>H48+H52</f>
        <v>899.407</v>
      </c>
      <c r="I47" s="20">
        <f t="shared" si="0"/>
        <v>0.9744387865655472</v>
      </c>
    </row>
    <row r="48" spans="1:9" ht="63">
      <c r="A48" s="16" t="s">
        <v>165</v>
      </c>
      <c r="B48" s="105">
        <v>903</v>
      </c>
      <c r="C48" s="17" t="s">
        <v>110</v>
      </c>
      <c r="D48" s="17" t="s">
        <v>147</v>
      </c>
      <c r="E48" s="17" t="s">
        <v>162</v>
      </c>
      <c r="F48" s="17" t="s">
        <v>163</v>
      </c>
      <c r="G48" s="19">
        <f aca="true" t="shared" si="2" ref="G48:H50">G49</f>
        <v>695</v>
      </c>
      <c r="H48" s="19">
        <f t="shared" si="2"/>
        <v>683.407</v>
      </c>
      <c r="I48" s="20">
        <f t="shared" si="0"/>
        <v>0.9833194244604317</v>
      </c>
    </row>
    <row r="49" spans="1:9" ht="78.75">
      <c r="A49" s="23" t="s">
        <v>166</v>
      </c>
      <c r="B49" s="106">
        <v>903</v>
      </c>
      <c r="C49" s="24" t="s">
        <v>110</v>
      </c>
      <c r="D49" s="24" t="s">
        <v>147</v>
      </c>
      <c r="E49" s="24" t="s">
        <v>167</v>
      </c>
      <c r="F49" s="24" t="s">
        <v>163</v>
      </c>
      <c r="G49" s="26">
        <f t="shared" si="2"/>
        <v>695</v>
      </c>
      <c r="H49" s="26">
        <f t="shared" si="2"/>
        <v>683.407</v>
      </c>
      <c r="I49" s="20">
        <f t="shared" si="0"/>
        <v>0.9833194244604317</v>
      </c>
    </row>
    <row r="50" spans="1:9" ht="15.75">
      <c r="A50" s="12" t="s">
        <v>168</v>
      </c>
      <c r="B50" s="5">
        <v>903</v>
      </c>
      <c r="C50" s="30" t="s">
        <v>110</v>
      </c>
      <c r="D50" s="30" t="s">
        <v>147</v>
      </c>
      <c r="E50" s="31" t="s">
        <v>169</v>
      </c>
      <c r="F50" s="24" t="s">
        <v>163</v>
      </c>
      <c r="G50" s="32">
        <f t="shared" si="2"/>
        <v>695</v>
      </c>
      <c r="H50" s="32">
        <f t="shared" si="2"/>
        <v>683.407</v>
      </c>
      <c r="I50" s="20">
        <f t="shared" si="0"/>
        <v>0.9833194244604317</v>
      </c>
    </row>
    <row r="51" spans="1:9" ht="31.5">
      <c r="A51" s="9" t="s">
        <v>94</v>
      </c>
      <c r="B51" s="5">
        <v>903</v>
      </c>
      <c r="C51" s="30" t="s">
        <v>110</v>
      </c>
      <c r="D51" s="30" t="s">
        <v>147</v>
      </c>
      <c r="E51" s="31" t="s">
        <v>169</v>
      </c>
      <c r="F51" s="31">
        <v>500</v>
      </c>
      <c r="G51" s="32">
        <v>695</v>
      </c>
      <c r="H51" s="33">
        <v>683.407</v>
      </c>
      <c r="I51" s="20">
        <f t="shared" si="0"/>
        <v>0.9833194244604317</v>
      </c>
    </row>
    <row r="52" spans="1:9" ht="94.5">
      <c r="A52" s="16" t="s">
        <v>170</v>
      </c>
      <c r="B52" s="105">
        <v>903</v>
      </c>
      <c r="C52" s="17" t="s">
        <v>110</v>
      </c>
      <c r="D52" s="17" t="s">
        <v>73</v>
      </c>
      <c r="E52" s="17" t="s">
        <v>162</v>
      </c>
      <c r="F52" s="17" t="s">
        <v>163</v>
      </c>
      <c r="G52" s="19">
        <f aca="true" t="shared" si="3" ref="G52:H54">G53</f>
        <v>228</v>
      </c>
      <c r="H52" s="19">
        <f t="shared" si="3"/>
        <v>216</v>
      </c>
      <c r="I52" s="20">
        <f t="shared" si="0"/>
        <v>0.9473684210526315</v>
      </c>
    </row>
    <row r="53" spans="1:9" ht="78.75">
      <c r="A53" s="23" t="s">
        <v>166</v>
      </c>
      <c r="B53" s="106">
        <v>903</v>
      </c>
      <c r="C53" s="24" t="s">
        <v>110</v>
      </c>
      <c r="D53" s="24" t="s">
        <v>73</v>
      </c>
      <c r="E53" s="24" t="s">
        <v>167</v>
      </c>
      <c r="F53" s="24" t="s">
        <v>163</v>
      </c>
      <c r="G53" s="26">
        <f t="shared" si="3"/>
        <v>228</v>
      </c>
      <c r="H53" s="26">
        <f t="shared" si="3"/>
        <v>216</v>
      </c>
      <c r="I53" s="20">
        <f t="shared" si="0"/>
        <v>0.9473684210526315</v>
      </c>
    </row>
    <row r="54" spans="1:9" ht="33.75" customHeight="1">
      <c r="A54" s="34" t="s">
        <v>171</v>
      </c>
      <c r="B54" s="106">
        <v>903</v>
      </c>
      <c r="C54" s="24" t="s">
        <v>110</v>
      </c>
      <c r="D54" s="24" t="s">
        <v>73</v>
      </c>
      <c r="E54" s="29" t="s">
        <v>172</v>
      </c>
      <c r="F54" s="24" t="s">
        <v>163</v>
      </c>
      <c r="G54" s="26">
        <f t="shared" si="3"/>
        <v>228</v>
      </c>
      <c r="H54" s="26">
        <f t="shared" si="3"/>
        <v>216</v>
      </c>
      <c r="I54" s="20">
        <f t="shared" si="0"/>
        <v>0.9473684210526315</v>
      </c>
    </row>
    <row r="55" spans="1:9" ht="31.5">
      <c r="A55" s="9" t="s">
        <v>94</v>
      </c>
      <c r="B55" s="5">
        <v>903</v>
      </c>
      <c r="C55" s="35" t="s">
        <v>110</v>
      </c>
      <c r="D55" s="35" t="s">
        <v>73</v>
      </c>
      <c r="E55" s="31" t="s">
        <v>172</v>
      </c>
      <c r="F55" s="31">
        <v>500</v>
      </c>
      <c r="G55" s="32">
        <v>228</v>
      </c>
      <c r="H55" s="33">
        <v>216</v>
      </c>
      <c r="I55" s="20">
        <f t="shared" si="0"/>
        <v>0.9473684210526315</v>
      </c>
    </row>
    <row r="56" spans="1:11" ht="31.5">
      <c r="A56" s="100" t="s">
        <v>40</v>
      </c>
      <c r="B56" s="100">
        <v>904</v>
      </c>
      <c r="C56" s="101" t="s">
        <v>161</v>
      </c>
      <c r="D56" s="101" t="s">
        <v>161</v>
      </c>
      <c r="E56" s="101" t="s">
        <v>162</v>
      </c>
      <c r="F56" s="101" t="s">
        <v>163</v>
      </c>
      <c r="G56" s="102">
        <f>G57+G62</f>
        <v>6718.8060000000005</v>
      </c>
      <c r="H56" s="102">
        <f>H57+H62</f>
        <v>6702.534000000001</v>
      </c>
      <c r="I56" s="126">
        <f t="shared" si="0"/>
        <v>0.9975781411161447</v>
      </c>
      <c r="J56" s="22"/>
      <c r="K56" s="22"/>
    </row>
    <row r="57" spans="1:9" ht="15.75">
      <c r="A57" s="107" t="s">
        <v>367</v>
      </c>
      <c r="B57" s="105">
        <v>904</v>
      </c>
      <c r="C57" s="18" t="s">
        <v>84</v>
      </c>
      <c r="D57" s="108" t="s">
        <v>161</v>
      </c>
      <c r="E57" s="11" t="s">
        <v>162</v>
      </c>
      <c r="F57" s="18" t="s">
        <v>163</v>
      </c>
      <c r="G57" s="82">
        <f aca="true" t="shared" si="4" ref="G57:H60">G58</f>
        <v>4.3</v>
      </c>
      <c r="H57" s="82">
        <f t="shared" si="4"/>
        <v>4.3</v>
      </c>
      <c r="I57" s="20">
        <f t="shared" si="0"/>
        <v>1</v>
      </c>
    </row>
    <row r="58" spans="1:9" ht="31.5">
      <c r="A58" s="107" t="s">
        <v>438</v>
      </c>
      <c r="B58" s="105">
        <v>904</v>
      </c>
      <c r="C58" s="18" t="s">
        <v>84</v>
      </c>
      <c r="D58" s="108" t="s">
        <v>84</v>
      </c>
      <c r="E58" s="11" t="s">
        <v>162</v>
      </c>
      <c r="F58" s="18" t="s">
        <v>163</v>
      </c>
      <c r="G58" s="82">
        <f t="shared" si="4"/>
        <v>4.3</v>
      </c>
      <c r="H58" s="82">
        <f t="shared" si="4"/>
        <v>4.3</v>
      </c>
      <c r="I58" s="20">
        <f t="shared" si="0"/>
        <v>1</v>
      </c>
    </row>
    <row r="59" spans="1:9" ht="31.5">
      <c r="A59" s="60" t="s">
        <v>260</v>
      </c>
      <c r="B59" s="106">
        <v>904</v>
      </c>
      <c r="C59" s="25" t="s">
        <v>84</v>
      </c>
      <c r="D59" s="57" t="s">
        <v>84</v>
      </c>
      <c r="E59" s="86" t="s">
        <v>261</v>
      </c>
      <c r="F59" s="25" t="s">
        <v>163</v>
      </c>
      <c r="G59" s="61">
        <f t="shared" si="4"/>
        <v>4.3</v>
      </c>
      <c r="H59" s="61">
        <f t="shared" si="4"/>
        <v>4.3</v>
      </c>
      <c r="I59" s="20">
        <f t="shared" si="0"/>
        <v>1</v>
      </c>
    </row>
    <row r="60" spans="1:9" ht="31.5">
      <c r="A60" s="109" t="s">
        <v>41</v>
      </c>
      <c r="B60" s="106">
        <v>904</v>
      </c>
      <c r="C60" s="25" t="s">
        <v>84</v>
      </c>
      <c r="D60" s="57" t="s">
        <v>84</v>
      </c>
      <c r="E60" s="86" t="s">
        <v>134</v>
      </c>
      <c r="F60" s="25" t="s">
        <v>163</v>
      </c>
      <c r="G60" s="61">
        <f t="shared" si="4"/>
        <v>4.3</v>
      </c>
      <c r="H60" s="61">
        <f t="shared" si="4"/>
        <v>4.3</v>
      </c>
      <c r="I60" s="20">
        <f t="shared" si="0"/>
        <v>1</v>
      </c>
    </row>
    <row r="61" spans="1:9" ht="31.5">
      <c r="A61" s="9" t="s">
        <v>97</v>
      </c>
      <c r="B61" s="5">
        <v>904</v>
      </c>
      <c r="C61" s="8" t="s">
        <v>84</v>
      </c>
      <c r="D61" s="6" t="s">
        <v>84</v>
      </c>
      <c r="E61" s="7" t="s">
        <v>134</v>
      </c>
      <c r="F61" s="35" t="s">
        <v>100</v>
      </c>
      <c r="G61" s="44">
        <v>4.3</v>
      </c>
      <c r="H61" s="33">
        <v>4.3</v>
      </c>
      <c r="I61" s="20">
        <f t="shared" si="0"/>
        <v>1</v>
      </c>
    </row>
    <row r="62" spans="1:9" ht="31.5">
      <c r="A62" s="40" t="s">
        <v>462</v>
      </c>
      <c r="B62" s="110">
        <v>904</v>
      </c>
      <c r="C62" s="43" t="s">
        <v>109</v>
      </c>
      <c r="D62" s="43" t="s">
        <v>161</v>
      </c>
      <c r="E62" s="41" t="s">
        <v>162</v>
      </c>
      <c r="F62" s="17" t="s">
        <v>163</v>
      </c>
      <c r="G62" s="82">
        <f>G63</f>
        <v>6714.506</v>
      </c>
      <c r="H62" s="82">
        <f>H63</f>
        <v>6698.234</v>
      </c>
      <c r="I62" s="20">
        <f t="shared" si="0"/>
        <v>0.9975765901467658</v>
      </c>
    </row>
    <row r="63" spans="1:9" ht="15.75">
      <c r="A63" s="40" t="s">
        <v>463</v>
      </c>
      <c r="B63" s="110">
        <v>904</v>
      </c>
      <c r="C63" s="43" t="s">
        <v>109</v>
      </c>
      <c r="D63" s="43" t="s">
        <v>110</v>
      </c>
      <c r="E63" s="41" t="s">
        <v>162</v>
      </c>
      <c r="F63" s="17" t="s">
        <v>163</v>
      </c>
      <c r="G63" s="82">
        <f>G64+G68</f>
        <v>6714.506</v>
      </c>
      <c r="H63" s="82">
        <f>H64+H68</f>
        <v>6698.234</v>
      </c>
      <c r="I63" s="20">
        <f t="shared" si="0"/>
        <v>0.9975765901467658</v>
      </c>
    </row>
    <row r="64" spans="1:9" ht="47.25">
      <c r="A64" s="34" t="s">
        <v>244</v>
      </c>
      <c r="B64" s="67">
        <v>904</v>
      </c>
      <c r="C64" s="28" t="s">
        <v>109</v>
      </c>
      <c r="D64" s="28" t="s">
        <v>110</v>
      </c>
      <c r="E64" s="29" t="s">
        <v>245</v>
      </c>
      <c r="F64" s="24" t="s">
        <v>163</v>
      </c>
      <c r="G64" s="26">
        <f>G65</f>
        <v>6040.506</v>
      </c>
      <c r="H64" s="26">
        <f>H65</f>
        <v>6025.3460000000005</v>
      </c>
      <c r="I64" s="20">
        <f t="shared" si="0"/>
        <v>0.9974902764768382</v>
      </c>
    </row>
    <row r="65" spans="1:9" ht="31.5">
      <c r="A65" s="9" t="s">
        <v>217</v>
      </c>
      <c r="B65" s="15">
        <v>904</v>
      </c>
      <c r="C65" s="30" t="s">
        <v>109</v>
      </c>
      <c r="D65" s="30" t="s">
        <v>110</v>
      </c>
      <c r="E65" s="31" t="s">
        <v>246</v>
      </c>
      <c r="F65" s="35" t="s">
        <v>163</v>
      </c>
      <c r="G65" s="32">
        <f>G66+G67</f>
        <v>6040.506</v>
      </c>
      <c r="H65" s="32">
        <f>H66+H67</f>
        <v>6025.3460000000005</v>
      </c>
      <c r="I65" s="20">
        <f t="shared" si="0"/>
        <v>0.9974902764768382</v>
      </c>
    </row>
    <row r="66" spans="1:9" ht="31.5">
      <c r="A66" s="9" t="s">
        <v>97</v>
      </c>
      <c r="B66" s="15">
        <v>904</v>
      </c>
      <c r="C66" s="30" t="s">
        <v>109</v>
      </c>
      <c r="D66" s="30" t="s">
        <v>110</v>
      </c>
      <c r="E66" s="31" t="s">
        <v>464</v>
      </c>
      <c r="F66" s="35" t="s">
        <v>100</v>
      </c>
      <c r="G66" s="32">
        <v>5220</v>
      </c>
      <c r="H66" s="33">
        <v>5205.724</v>
      </c>
      <c r="I66" s="20">
        <f t="shared" si="0"/>
        <v>0.9972651340996169</v>
      </c>
    </row>
    <row r="67" spans="1:9" ht="51.75" customHeight="1">
      <c r="A67" s="36" t="s">
        <v>249</v>
      </c>
      <c r="B67" s="15">
        <v>904</v>
      </c>
      <c r="C67" s="30" t="s">
        <v>109</v>
      </c>
      <c r="D67" s="30" t="s">
        <v>110</v>
      </c>
      <c r="E67" s="31" t="s">
        <v>246</v>
      </c>
      <c r="F67" s="8" t="s">
        <v>250</v>
      </c>
      <c r="G67" s="32">
        <v>820.506</v>
      </c>
      <c r="H67" s="33">
        <v>819.622</v>
      </c>
      <c r="I67" s="20">
        <f t="shared" si="0"/>
        <v>0.9989226160442458</v>
      </c>
    </row>
    <row r="68" spans="1:9" ht="31.5">
      <c r="A68" s="34" t="s">
        <v>260</v>
      </c>
      <c r="B68" s="67">
        <v>904</v>
      </c>
      <c r="C68" s="28" t="s">
        <v>109</v>
      </c>
      <c r="D68" s="28" t="s">
        <v>110</v>
      </c>
      <c r="E68" s="29" t="s">
        <v>261</v>
      </c>
      <c r="F68" s="24" t="s">
        <v>163</v>
      </c>
      <c r="G68" s="61">
        <f>G69</f>
        <v>674</v>
      </c>
      <c r="H68" s="61">
        <f>H69</f>
        <v>672.888</v>
      </c>
      <c r="I68" s="20">
        <f t="shared" si="0"/>
        <v>0.9983501483679526</v>
      </c>
    </row>
    <row r="69" spans="1:9" ht="63">
      <c r="A69" s="34" t="s">
        <v>489</v>
      </c>
      <c r="B69" s="67">
        <v>904</v>
      </c>
      <c r="C69" s="28" t="s">
        <v>109</v>
      </c>
      <c r="D69" s="28" t="s">
        <v>110</v>
      </c>
      <c r="E69" s="29" t="s">
        <v>111</v>
      </c>
      <c r="F69" s="24" t="s">
        <v>163</v>
      </c>
      <c r="G69" s="61">
        <f>G70+G71</f>
        <v>674</v>
      </c>
      <c r="H69" s="61">
        <f>H70+H71</f>
        <v>672.888</v>
      </c>
      <c r="I69" s="20">
        <f t="shared" si="0"/>
        <v>0.9983501483679526</v>
      </c>
    </row>
    <row r="70" spans="1:9" ht="63">
      <c r="A70" s="36" t="s">
        <v>112</v>
      </c>
      <c r="B70" s="15">
        <v>904</v>
      </c>
      <c r="C70" s="30" t="s">
        <v>109</v>
      </c>
      <c r="D70" s="30" t="s">
        <v>110</v>
      </c>
      <c r="E70" s="31" t="s">
        <v>111</v>
      </c>
      <c r="F70" s="35" t="s">
        <v>79</v>
      </c>
      <c r="G70" s="44">
        <v>74</v>
      </c>
      <c r="H70" s="33">
        <v>74</v>
      </c>
      <c r="I70" s="20">
        <f t="shared" si="0"/>
        <v>1</v>
      </c>
    </row>
    <row r="71" spans="1:9" ht="31.5">
      <c r="A71" s="53" t="s">
        <v>114</v>
      </c>
      <c r="B71" s="15">
        <v>904</v>
      </c>
      <c r="C71" s="30" t="s">
        <v>109</v>
      </c>
      <c r="D71" s="30" t="s">
        <v>110</v>
      </c>
      <c r="E71" s="31" t="s">
        <v>111</v>
      </c>
      <c r="F71" s="35" t="s">
        <v>115</v>
      </c>
      <c r="G71" s="44">
        <v>600</v>
      </c>
      <c r="H71" s="33">
        <v>598.888</v>
      </c>
      <c r="I71" s="20">
        <f t="shared" si="0"/>
        <v>0.9981466666666667</v>
      </c>
    </row>
    <row r="72" spans="1:11" ht="47.25">
      <c r="A72" s="100" t="s">
        <v>42</v>
      </c>
      <c r="B72" s="100">
        <v>906</v>
      </c>
      <c r="C72" s="101" t="s">
        <v>161</v>
      </c>
      <c r="D72" s="101" t="s">
        <v>161</v>
      </c>
      <c r="E72" s="101" t="s">
        <v>162</v>
      </c>
      <c r="F72" s="101" t="s">
        <v>163</v>
      </c>
      <c r="G72" s="102">
        <f>G73+G78</f>
        <v>4432.322999999999</v>
      </c>
      <c r="H72" s="102">
        <f>H73+H78</f>
        <v>4431.616999999999</v>
      </c>
      <c r="I72" s="126">
        <f t="shared" si="0"/>
        <v>0.9998407155796182</v>
      </c>
      <c r="J72" s="22"/>
      <c r="K72" s="22"/>
    </row>
    <row r="73" spans="1:9" ht="15.75">
      <c r="A73" s="40" t="s">
        <v>356</v>
      </c>
      <c r="B73" s="105">
        <v>906</v>
      </c>
      <c r="C73" s="17" t="s">
        <v>91</v>
      </c>
      <c r="D73" s="17" t="s">
        <v>161</v>
      </c>
      <c r="E73" s="41" t="s">
        <v>162</v>
      </c>
      <c r="F73" s="17" t="s">
        <v>163</v>
      </c>
      <c r="G73" s="82">
        <f aca="true" t="shared" si="5" ref="G73:H76">G74</f>
        <v>4</v>
      </c>
      <c r="H73" s="82">
        <f t="shared" si="5"/>
        <v>4</v>
      </c>
      <c r="I73" s="20">
        <f t="shared" si="0"/>
        <v>1</v>
      </c>
    </row>
    <row r="74" spans="1:9" ht="47.25">
      <c r="A74" s="40" t="s">
        <v>362</v>
      </c>
      <c r="B74" s="111">
        <v>906</v>
      </c>
      <c r="C74" s="17" t="s">
        <v>91</v>
      </c>
      <c r="D74" s="17" t="s">
        <v>73</v>
      </c>
      <c r="E74" s="41" t="s">
        <v>162</v>
      </c>
      <c r="F74" s="17" t="s">
        <v>163</v>
      </c>
      <c r="G74" s="82">
        <f t="shared" si="5"/>
        <v>4</v>
      </c>
      <c r="H74" s="82">
        <f t="shared" si="5"/>
        <v>4</v>
      </c>
      <c r="I74" s="20">
        <f aca="true" t="shared" si="6" ref="I74:I137">H74/G74</f>
        <v>1</v>
      </c>
    </row>
    <row r="75" spans="1:9" ht="31.5">
      <c r="A75" s="34" t="s">
        <v>363</v>
      </c>
      <c r="B75" s="112">
        <v>906</v>
      </c>
      <c r="C75" s="24" t="s">
        <v>91</v>
      </c>
      <c r="D75" s="24" t="s">
        <v>73</v>
      </c>
      <c r="E75" s="29" t="s">
        <v>364</v>
      </c>
      <c r="F75" s="24" t="s">
        <v>163</v>
      </c>
      <c r="G75" s="61">
        <f t="shared" si="5"/>
        <v>4</v>
      </c>
      <c r="H75" s="61">
        <f t="shared" si="5"/>
        <v>4</v>
      </c>
      <c r="I75" s="20">
        <f t="shared" si="6"/>
        <v>1</v>
      </c>
    </row>
    <row r="76" spans="1:9" ht="15.75">
      <c r="A76" s="9" t="s">
        <v>365</v>
      </c>
      <c r="B76" s="113">
        <v>906</v>
      </c>
      <c r="C76" s="35" t="s">
        <v>91</v>
      </c>
      <c r="D76" s="35" t="s">
        <v>73</v>
      </c>
      <c r="E76" s="31" t="s">
        <v>366</v>
      </c>
      <c r="F76" s="35" t="s">
        <v>163</v>
      </c>
      <c r="G76" s="44">
        <f t="shared" si="5"/>
        <v>4</v>
      </c>
      <c r="H76" s="44">
        <f t="shared" si="5"/>
        <v>4</v>
      </c>
      <c r="I76" s="20">
        <f t="shared" si="6"/>
        <v>1</v>
      </c>
    </row>
    <row r="77" spans="1:9" ht="31.5">
      <c r="A77" s="9" t="s">
        <v>97</v>
      </c>
      <c r="B77" s="113">
        <v>906</v>
      </c>
      <c r="C77" s="35" t="s">
        <v>91</v>
      </c>
      <c r="D77" s="35" t="s">
        <v>73</v>
      </c>
      <c r="E77" s="31" t="s">
        <v>366</v>
      </c>
      <c r="F77" s="35" t="s">
        <v>100</v>
      </c>
      <c r="G77" s="44">
        <v>4</v>
      </c>
      <c r="H77" s="33">
        <v>4</v>
      </c>
      <c r="I77" s="20">
        <f t="shared" si="6"/>
        <v>1</v>
      </c>
    </row>
    <row r="78" spans="1:9" ht="31.5">
      <c r="A78" s="40" t="s">
        <v>462</v>
      </c>
      <c r="B78" s="111">
        <v>906</v>
      </c>
      <c r="C78" s="43" t="s">
        <v>109</v>
      </c>
      <c r="D78" s="43" t="s">
        <v>161</v>
      </c>
      <c r="E78" s="41" t="s">
        <v>162</v>
      </c>
      <c r="F78" s="17" t="s">
        <v>163</v>
      </c>
      <c r="G78" s="82">
        <f>G79</f>
        <v>4428.322999999999</v>
      </c>
      <c r="H78" s="82">
        <f>H79</f>
        <v>4427.616999999999</v>
      </c>
      <c r="I78" s="20">
        <f t="shared" si="6"/>
        <v>0.999840571701748</v>
      </c>
    </row>
    <row r="79" spans="1:9" ht="15.75">
      <c r="A79" s="40" t="s">
        <v>463</v>
      </c>
      <c r="B79" s="111">
        <v>906</v>
      </c>
      <c r="C79" s="43" t="s">
        <v>109</v>
      </c>
      <c r="D79" s="43" t="s">
        <v>110</v>
      </c>
      <c r="E79" s="41" t="s">
        <v>162</v>
      </c>
      <c r="F79" s="17" t="s">
        <v>163</v>
      </c>
      <c r="G79" s="82">
        <f>G80+G93+G89</f>
        <v>4428.322999999999</v>
      </c>
      <c r="H79" s="82">
        <f>H80+H93+H89</f>
        <v>4427.616999999999</v>
      </c>
      <c r="I79" s="20">
        <f t="shared" si="6"/>
        <v>0.999840571701748</v>
      </c>
    </row>
    <row r="80" spans="1:9" ht="15.75">
      <c r="A80" s="34" t="s">
        <v>465</v>
      </c>
      <c r="B80" s="112">
        <v>906</v>
      </c>
      <c r="C80" s="28" t="s">
        <v>109</v>
      </c>
      <c r="D80" s="28" t="s">
        <v>110</v>
      </c>
      <c r="E80" s="29" t="s">
        <v>466</v>
      </c>
      <c r="F80" s="24" t="s">
        <v>163</v>
      </c>
      <c r="G80" s="26">
        <f>G81</f>
        <v>4232.522999999999</v>
      </c>
      <c r="H80" s="26">
        <f>H81</f>
        <v>4231.821</v>
      </c>
      <c r="I80" s="20">
        <f t="shared" si="6"/>
        <v>0.9998341414801528</v>
      </c>
    </row>
    <row r="81" spans="1:9" ht="31.5">
      <c r="A81" s="9" t="s">
        <v>217</v>
      </c>
      <c r="B81" s="113">
        <v>906</v>
      </c>
      <c r="C81" s="30" t="s">
        <v>109</v>
      </c>
      <c r="D81" s="30" t="s">
        <v>110</v>
      </c>
      <c r="E81" s="31" t="s">
        <v>467</v>
      </c>
      <c r="F81" s="35" t="s">
        <v>163</v>
      </c>
      <c r="G81" s="32">
        <f>G82+G84</f>
        <v>4232.522999999999</v>
      </c>
      <c r="H81" s="32">
        <f>H82+H84</f>
        <v>4231.821</v>
      </c>
      <c r="I81" s="20">
        <f t="shared" si="6"/>
        <v>0.9998341414801528</v>
      </c>
    </row>
    <row r="82" spans="1:9" ht="63">
      <c r="A82" s="38" t="s">
        <v>181</v>
      </c>
      <c r="B82" s="113">
        <v>906</v>
      </c>
      <c r="C82" s="30" t="s">
        <v>109</v>
      </c>
      <c r="D82" s="30" t="s">
        <v>110</v>
      </c>
      <c r="E82" s="31" t="s">
        <v>468</v>
      </c>
      <c r="F82" s="35" t="s">
        <v>163</v>
      </c>
      <c r="G82" s="32">
        <f>G83</f>
        <v>4.95</v>
      </c>
      <c r="H82" s="32">
        <f>H83</f>
        <v>4.95</v>
      </c>
      <c r="I82" s="20">
        <f t="shared" si="6"/>
        <v>1</v>
      </c>
    </row>
    <row r="83" spans="1:9" ht="31.5">
      <c r="A83" s="9" t="s">
        <v>97</v>
      </c>
      <c r="B83" s="113">
        <v>906</v>
      </c>
      <c r="C83" s="30" t="s">
        <v>109</v>
      </c>
      <c r="D83" s="30" t="s">
        <v>110</v>
      </c>
      <c r="E83" s="31" t="s">
        <v>468</v>
      </c>
      <c r="F83" s="35" t="s">
        <v>100</v>
      </c>
      <c r="G83" s="32">
        <v>4.95</v>
      </c>
      <c r="H83" s="33">
        <v>4.95</v>
      </c>
      <c r="I83" s="20">
        <f t="shared" si="6"/>
        <v>1</v>
      </c>
    </row>
    <row r="84" spans="1:9" ht="78.75">
      <c r="A84" s="38" t="s">
        <v>469</v>
      </c>
      <c r="B84" s="113">
        <v>906</v>
      </c>
      <c r="C84" s="30" t="s">
        <v>109</v>
      </c>
      <c r="D84" s="30" t="s">
        <v>110</v>
      </c>
      <c r="E84" s="31" t="s">
        <v>470</v>
      </c>
      <c r="F84" s="35" t="s">
        <v>163</v>
      </c>
      <c r="G84" s="32">
        <f>G85+G86+G87+G88</f>
        <v>4227.572999999999</v>
      </c>
      <c r="H84" s="32">
        <f>H85+H86+H87+H88</f>
        <v>4226.871</v>
      </c>
      <c r="I84" s="20">
        <f t="shared" si="6"/>
        <v>0.9998339472789709</v>
      </c>
    </row>
    <row r="85" spans="1:9" ht="31.5">
      <c r="A85" s="9" t="s">
        <v>97</v>
      </c>
      <c r="B85" s="113">
        <v>906</v>
      </c>
      <c r="C85" s="30" t="s">
        <v>109</v>
      </c>
      <c r="D85" s="30" t="s">
        <v>110</v>
      </c>
      <c r="E85" s="31" t="s">
        <v>470</v>
      </c>
      <c r="F85" s="35" t="s">
        <v>100</v>
      </c>
      <c r="G85" s="32">
        <v>3621.5</v>
      </c>
      <c r="H85" s="33">
        <v>3620.873</v>
      </c>
      <c r="I85" s="20">
        <f t="shared" si="6"/>
        <v>0.9998268673201712</v>
      </c>
    </row>
    <row r="86" spans="1:9" ht="126">
      <c r="A86" s="10" t="s">
        <v>351</v>
      </c>
      <c r="B86" s="113">
        <v>906</v>
      </c>
      <c r="C86" s="30" t="s">
        <v>109</v>
      </c>
      <c r="D86" s="30" t="s">
        <v>110</v>
      </c>
      <c r="E86" s="31" t="s">
        <v>470</v>
      </c>
      <c r="F86" s="35" t="s">
        <v>101</v>
      </c>
      <c r="G86" s="32">
        <v>41</v>
      </c>
      <c r="H86" s="33">
        <v>41</v>
      </c>
      <c r="I86" s="20">
        <f t="shared" si="6"/>
        <v>1</v>
      </c>
    </row>
    <row r="87" spans="1:9" ht="48.75" customHeight="1">
      <c r="A87" s="36" t="s">
        <v>249</v>
      </c>
      <c r="B87" s="113">
        <v>906</v>
      </c>
      <c r="C87" s="30" t="s">
        <v>109</v>
      </c>
      <c r="D87" s="30" t="s">
        <v>110</v>
      </c>
      <c r="E87" s="31" t="s">
        <v>470</v>
      </c>
      <c r="F87" s="8" t="s">
        <v>250</v>
      </c>
      <c r="G87" s="32">
        <v>504.16</v>
      </c>
      <c r="H87" s="33">
        <v>504.159</v>
      </c>
      <c r="I87" s="20">
        <f t="shared" si="6"/>
        <v>0.9999980165026975</v>
      </c>
    </row>
    <row r="88" spans="1:9" ht="63">
      <c r="A88" s="36" t="s">
        <v>112</v>
      </c>
      <c r="B88" s="113">
        <v>906</v>
      </c>
      <c r="C88" s="30" t="s">
        <v>109</v>
      </c>
      <c r="D88" s="30" t="s">
        <v>110</v>
      </c>
      <c r="E88" s="31" t="s">
        <v>470</v>
      </c>
      <c r="F88" s="8" t="s">
        <v>79</v>
      </c>
      <c r="G88" s="32">
        <v>60.913</v>
      </c>
      <c r="H88" s="33">
        <v>60.839</v>
      </c>
      <c r="I88" s="20">
        <f t="shared" si="6"/>
        <v>0.9987851525946843</v>
      </c>
    </row>
    <row r="89" spans="1:9" ht="15.75">
      <c r="A89" s="65" t="s">
        <v>483</v>
      </c>
      <c r="B89" s="67">
        <v>906</v>
      </c>
      <c r="C89" s="28" t="s">
        <v>109</v>
      </c>
      <c r="D89" s="28" t="s">
        <v>110</v>
      </c>
      <c r="E89" s="29" t="s">
        <v>309</v>
      </c>
      <c r="F89" s="25" t="s">
        <v>163</v>
      </c>
      <c r="G89" s="26">
        <f aca="true" t="shared" si="7" ref="G89:H91">G90</f>
        <v>93.7</v>
      </c>
      <c r="H89" s="26">
        <f t="shared" si="7"/>
        <v>93.7</v>
      </c>
      <c r="I89" s="20">
        <f t="shared" si="6"/>
        <v>1</v>
      </c>
    </row>
    <row r="90" spans="1:9" ht="47.25">
      <c r="A90" s="65" t="s">
        <v>484</v>
      </c>
      <c r="B90" s="67">
        <v>906</v>
      </c>
      <c r="C90" s="28" t="s">
        <v>109</v>
      </c>
      <c r="D90" s="28" t="s">
        <v>110</v>
      </c>
      <c r="E90" s="29" t="s">
        <v>485</v>
      </c>
      <c r="F90" s="25" t="s">
        <v>163</v>
      </c>
      <c r="G90" s="26">
        <f t="shared" si="7"/>
        <v>93.7</v>
      </c>
      <c r="H90" s="26">
        <f t="shared" si="7"/>
        <v>93.7</v>
      </c>
      <c r="I90" s="20">
        <f t="shared" si="6"/>
        <v>1</v>
      </c>
    </row>
    <row r="91" spans="1:9" ht="88.5" customHeight="1">
      <c r="A91" s="48" t="s">
        <v>486</v>
      </c>
      <c r="B91" s="67">
        <v>906</v>
      </c>
      <c r="C91" s="28" t="s">
        <v>109</v>
      </c>
      <c r="D91" s="28" t="s">
        <v>110</v>
      </c>
      <c r="E91" s="29" t="s">
        <v>487</v>
      </c>
      <c r="F91" s="25" t="s">
        <v>163</v>
      </c>
      <c r="G91" s="26">
        <f t="shared" si="7"/>
        <v>93.7</v>
      </c>
      <c r="H91" s="26">
        <f t="shared" si="7"/>
        <v>93.7</v>
      </c>
      <c r="I91" s="20">
        <f t="shared" si="6"/>
        <v>1</v>
      </c>
    </row>
    <row r="92" spans="1:9" ht="31.5">
      <c r="A92" s="9" t="s">
        <v>97</v>
      </c>
      <c r="B92" s="113">
        <v>906</v>
      </c>
      <c r="C92" s="30" t="s">
        <v>109</v>
      </c>
      <c r="D92" s="30" t="s">
        <v>110</v>
      </c>
      <c r="E92" s="31" t="s">
        <v>487</v>
      </c>
      <c r="F92" s="8" t="s">
        <v>100</v>
      </c>
      <c r="G92" s="32">
        <v>93.7</v>
      </c>
      <c r="H92" s="33">
        <v>93.7</v>
      </c>
      <c r="I92" s="20">
        <f t="shared" si="6"/>
        <v>1</v>
      </c>
    </row>
    <row r="93" spans="1:9" ht="31.5">
      <c r="A93" s="34" t="s">
        <v>260</v>
      </c>
      <c r="B93" s="67">
        <v>906</v>
      </c>
      <c r="C93" s="28" t="s">
        <v>109</v>
      </c>
      <c r="D93" s="28" t="s">
        <v>110</v>
      </c>
      <c r="E93" s="29" t="s">
        <v>261</v>
      </c>
      <c r="F93" s="24" t="s">
        <v>163</v>
      </c>
      <c r="G93" s="61">
        <f>G94+G96</f>
        <v>102.1</v>
      </c>
      <c r="H93" s="61">
        <f>H94+H96</f>
        <v>102.096</v>
      </c>
      <c r="I93" s="20">
        <f t="shared" si="6"/>
        <v>0.9999608227228208</v>
      </c>
    </row>
    <row r="94" spans="1:9" ht="63">
      <c r="A94" s="34" t="s">
        <v>489</v>
      </c>
      <c r="B94" s="67">
        <v>906</v>
      </c>
      <c r="C94" s="28" t="s">
        <v>109</v>
      </c>
      <c r="D94" s="28" t="s">
        <v>110</v>
      </c>
      <c r="E94" s="29" t="s">
        <v>111</v>
      </c>
      <c r="F94" s="25" t="s">
        <v>163</v>
      </c>
      <c r="G94" s="61">
        <f>G95</f>
        <v>24.6</v>
      </c>
      <c r="H94" s="61">
        <f>H95</f>
        <v>24.6</v>
      </c>
      <c r="I94" s="20">
        <f t="shared" si="6"/>
        <v>1</v>
      </c>
    </row>
    <row r="95" spans="1:9" ht="63" customHeight="1">
      <c r="A95" s="3" t="s">
        <v>108</v>
      </c>
      <c r="B95" s="67">
        <v>906</v>
      </c>
      <c r="C95" s="28" t="s">
        <v>109</v>
      </c>
      <c r="D95" s="28" t="s">
        <v>110</v>
      </c>
      <c r="E95" s="29" t="s">
        <v>111</v>
      </c>
      <c r="F95" s="8" t="s">
        <v>491</v>
      </c>
      <c r="G95" s="44">
        <v>24.6</v>
      </c>
      <c r="H95" s="33">
        <v>24.6</v>
      </c>
      <c r="I95" s="20">
        <f t="shared" si="6"/>
        <v>1</v>
      </c>
    </row>
    <row r="96" spans="1:9" ht="96" customHeight="1">
      <c r="A96" s="66" t="s">
        <v>494</v>
      </c>
      <c r="B96" s="67">
        <v>906</v>
      </c>
      <c r="C96" s="28" t="s">
        <v>109</v>
      </c>
      <c r="D96" s="28" t="s">
        <v>110</v>
      </c>
      <c r="E96" s="29" t="s">
        <v>119</v>
      </c>
      <c r="F96" s="24" t="s">
        <v>163</v>
      </c>
      <c r="G96" s="61">
        <f>G97</f>
        <v>77.5</v>
      </c>
      <c r="H96" s="61">
        <f>H97</f>
        <v>77.496</v>
      </c>
      <c r="I96" s="20">
        <f t="shared" si="6"/>
        <v>0.9999483870967741</v>
      </c>
    </row>
    <row r="97" spans="1:9" ht="31.5">
      <c r="A97" s="9" t="s">
        <v>97</v>
      </c>
      <c r="B97" s="15">
        <v>906</v>
      </c>
      <c r="C97" s="30" t="s">
        <v>109</v>
      </c>
      <c r="D97" s="30" t="s">
        <v>110</v>
      </c>
      <c r="E97" s="31" t="s">
        <v>119</v>
      </c>
      <c r="F97" s="35" t="s">
        <v>100</v>
      </c>
      <c r="G97" s="44">
        <v>77.5</v>
      </c>
      <c r="H97" s="33">
        <v>77.496</v>
      </c>
      <c r="I97" s="20">
        <f t="shared" si="6"/>
        <v>0.9999483870967741</v>
      </c>
    </row>
    <row r="98" spans="1:11" ht="63">
      <c r="A98" s="100" t="s">
        <v>43</v>
      </c>
      <c r="B98" s="100">
        <v>910</v>
      </c>
      <c r="C98" s="101" t="s">
        <v>161</v>
      </c>
      <c r="D98" s="101" t="s">
        <v>161</v>
      </c>
      <c r="E98" s="101" t="s">
        <v>162</v>
      </c>
      <c r="F98" s="101" t="s">
        <v>163</v>
      </c>
      <c r="G98" s="102">
        <f>G103+G99+G150</f>
        <v>24275.111000000004</v>
      </c>
      <c r="H98" s="102">
        <f>H103+H99+H150</f>
        <v>24094.173000000003</v>
      </c>
      <c r="I98" s="126">
        <f t="shared" si="6"/>
        <v>0.9925463574605281</v>
      </c>
      <c r="J98" s="22"/>
      <c r="K98" s="22"/>
    </row>
    <row r="99" spans="1:9" ht="29.25" customHeight="1">
      <c r="A99" s="40" t="s">
        <v>264</v>
      </c>
      <c r="B99" s="105">
        <v>910</v>
      </c>
      <c r="C99" s="17" t="s">
        <v>73</v>
      </c>
      <c r="D99" s="17" t="s">
        <v>161</v>
      </c>
      <c r="E99" s="17" t="s">
        <v>162</v>
      </c>
      <c r="F99" s="17" t="s">
        <v>163</v>
      </c>
      <c r="G99" s="82">
        <f aca="true" t="shared" si="8" ref="G99:H101">G100</f>
        <v>20</v>
      </c>
      <c r="H99" s="82">
        <f t="shared" si="8"/>
        <v>20</v>
      </c>
      <c r="I99" s="20">
        <f t="shared" si="6"/>
        <v>1</v>
      </c>
    </row>
    <row r="100" spans="1:9" ht="45.75" customHeight="1">
      <c r="A100" s="40" t="s">
        <v>270</v>
      </c>
      <c r="B100" s="105">
        <v>910</v>
      </c>
      <c r="C100" s="17" t="s">
        <v>73</v>
      </c>
      <c r="D100" s="17" t="s">
        <v>124</v>
      </c>
      <c r="E100" s="17" t="s">
        <v>162</v>
      </c>
      <c r="F100" s="17" t="s">
        <v>163</v>
      </c>
      <c r="G100" s="82">
        <f t="shared" si="8"/>
        <v>20</v>
      </c>
      <c r="H100" s="82">
        <f t="shared" si="8"/>
        <v>20</v>
      </c>
      <c r="I100" s="20">
        <f t="shared" si="6"/>
        <v>1</v>
      </c>
    </row>
    <row r="101" spans="1:9" ht="44.25" customHeight="1">
      <c r="A101" s="39" t="s">
        <v>274</v>
      </c>
      <c r="B101" s="106">
        <v>910</v>
      </c>
      <c r="C101" s="24" t="s">
        <v>73</v>
      </c>
      <c r="D101" s="24" t="s">
        <v>124</v>
      </c>
      <c r="E101" s="29" t="s">
        <v>145</v>
      </c>
      <c r="F101" s="24" t="s">
        <v>163</v>
      </c>
      <c r="G101" s="61">
        <f t="shared" si="8"/>
        <v>20</v>
      </c>
      <c r="H101" s="61">
        <f t="shared" si="8"/>
        <v>20</v>
      </c>
      <c r="I101" s="20">
        <f t="shared" si="6"/>
        <v>1</v>
      </c>
    </row>
    <row r="102" spans="1:9" ht="31.5">
      <c r="A102" s="9" t="s">
        <v>97</v>
      </c>
      <c r="B102" s="5">
        <v>910</v>
      </c>
      <c r="C102" s="35" t="s">
        <v>73</v>
      </c>
      <c r="D102" s="35" t="s">
        <v>124</v>
      </c>
      <c r="E102" s="31" t="s">
        <v>145</v>
      </c>
      <c r="F102" s="30" t="s">
        <v>100</v>
      </c>
      <c r="G102" s="44">
        <v>20</v>
      </c>
      <c r="H102" s="33">
        <v>20</v>
      </c>
      <c r="I102" s="20">
        <f t="shared" si="6"/>
        <v>1</v>
      </c>
    </row>
    <row r="103" spans="1:9" ht="15.75">
      <c r="A103" s="40" t="s">
        <v>367</v>
      </c>
      <c r="B103" s="110">
        <v>910</v>
      </c>
      <c r="C103" s="17" t="s">
        <v>84</v>
      </c>
      <c r="D103" s="17" t="s">
        <v>161</v>
      </c>
      <c r="E103" s="41" t="s">
        <v>162</v>
      </c>
      <c r="F103" s="17" t="s">
        <v>163</v>
      </c>
      <c r="G103" s="82">
        <f>G104+G133+G143</f>
        <v>24235.111000000004</v>
      </c>
      <c r="H103" s="82">
        <f>H104+H133+H143</f>
        <v>24054.173000000003</v>
      </c>
      <c r="I103" s="20">
        <f t="shared" si="6"/>
        <v>0.9925340552391114</v>
      </c>
    </row>
    <row r="104" spans="1:9" ht="15.75">
      <c r="A104" s="40" t="s">
        <v>374</v>
      </c>
      <c r="B104" s="110">
        <v>910</v>
      </c>
      <c r="C104" s="17" t="s">
        <v>84</v>
      </c>
      <c r="D104" s="43" t="s">
        <v>147</v>
      </c>
      <c r="E104" s="41" t="s">
        <v>162</v>
      </c>
      <c r="F104" s="17" t="s">
        <v>163</v>
      </c>
      <c r="G104" s="82">
        <f>G119+G127+G123+G105+G108</f>
        <v>24064.546000000002</v>
      </c>
      <c r="H104" s="82">
        <f>H119+H127+H123+H105+H108</f>
        <v>23884.119000000002</v>
      </c>
      <c r="I104" s="20">
        <f t="shared" si="6"/>
        <v>0.992502372577484</v>
      </c>
    </row>
    <row r="105" spans="1:9" ht="15.75">
      <c r="A105" s="34" t="s">
        <v>205</v>
      </c>
      <c r="B105" s="67">
        <v>910</v>
      </c>
      <c r="C105" s="24" t="s">
        <v>84</v>
      </c>
      <c r="D105" s="28" t="s">
        <v>147</v>
      </c>
      <c r="E105" s="29" t="s">
        <v>206</v>
      </c>
      <c r="F105" s="25" t="s">
        <v>163</v>
      </c>
      <c r="G105" s="61">
        <f>G106</f>
        <v>59.999</v>
      </c>
      <c r="H105" s="61">
        <f>H106</f>
        <v>59.999</v>
      </c>
      <c r="I105" s="20">
        <f t="shared" si="6"/>
        <v>1</v>
      </c>
    </row>
    <row r="106" spans="1:9" ht="31.5">
      <c r="A106" s="34" t="s">
        <v>207</v>
      </c>
      <c r="B106" s="67">
        <v>910</v>
      </c>
      <c r="C106" s="24" t="s">
        <v>84</v>
      </c>
      <c r="D106" s="28" t="s">
        <v>147</v>
      </c>
      <c r="E106" s="29" t="s">
        <v>208</v>
      </c>
      <c r="F106" s="25" t="s">
        <v>163</v>
      </c>
      <c r="G106" s="61">
        <f>G107</f>
        <v>59.999</v>
      </c>
      <c r="H106" s="61">
        <f>H107</f>
        <v>59.999</v>
      </c>
      <c r="I106" s="20">
        <f t="shared" si="6"/>
        <v>1</v>
      </c>
    </row>
    <row r="107" spans="1:9" ht="31.5">
      <c r="A107" s="12" t="s">
        <v>97</v>
      </c>
      <c r="B107" s="15">
        <v>910</v>
      </c>
      <c r="C107" s="35" t="s">
        <v>84</v>
      </c>
      <c r="D107" s="30" t="s">
        <v>147</v>
      </c>
      <c r="E107" s="31" t="s">
        <v>208</v>
      </c>
      <c r="F107" s="8" t="s">
        <v>100</v>
      </c>
      <c r="G107" s="32">
        <v>59.999</v>
      </c>
      <c r="H107" s="33">
        <v>59.999</v>
      </c>
      <c r="I107" s="20">
        <f t="shared" si="6"/>
        <v>1</v>
      </c>
    </row>
    <row r="108" spans="1:9" ht="47.25">
      <c r="A108" s="34" t="s">
        <v>375</v>
      </c>
      <c r="B108" s="67">
        <v>910</v>
      </c>
      <c r="C108" s="24" t="s">
        <v>84</v>
      </c>
      <c r="D108" s="28" t="s">
        <v>147</v>
      </c>
      <c r="E108" s="29" t="s">
        <v>376</v>
      </c>
      <c r="F108" s="24" t="s">
        <v>163</v>
      </c>
      <c r="G108" s="61">
        <f>G109</f>
        <v>3648.1470000000004</v>
      </c>
      <c r="H108" s="61">
        <f>H109</f>
        <v>3487.1340000000005</v>
      </c>
      <c r="I108" s="20">
        <f t="shared" si="6"/>
        <v>0.9558644429624136</v>
      </c>
    </row>
    <row r="109" spans="1:9" ht="31.5">
      <c r="A109" s="27" t="s">
        <v>217</v>
      </c>
      <c r="B109" s="67">
        <v>910</v>
      </c>
      <c r="C109" s="24" t="s">
        <v>84</v>
      </c>
      <c r="D109" s="28" t="s">
        <v>147</v>
      </c>
      <c r="E109" s="29" t="s">
        <v>377</v>
      </c>
      <c r="F109" s="24" t="s">
        <v>163</v>
      </c>
      <c r="G109" s="61">
        <f>G110+G112+G114</f>
        <v>3648.1470000000004</v>
      </c>
      <c r="H109" s="61">
        <f>H110+H112+H114</f>
        <v>3487.1340000000005</v>
      </c>
      <c r="I109" s="20">
        <f t="shared" si="6"/>
        <v>0.9558644429624136</v>
      </c>
    </row>
    <row r="110" spans="1:9" ht="63">
      <c r="A110" s="38" t="s">
        <v>181</v>
      </c>
      <c r="B110" s="15">
        <v>910</v>
      </c>
      <c r="C110" s="35" t="s">
        <v>84</v>
      </c>
      <c r="D110" s="30" t="s">
        <v>147</v>
      </c>
      <c r="E110" s="31" t="s">
        <v>378</v>
      </c>
      <c r="F110" s="35" t="s">
        <v>163</v>
      </c>
      <c r="G110" s="61">
        <f>G111</f>
        <v>45.62</v>
      </c>
      <c r="H110" s="61">
        <f>H111</f>
        <v>45.62</v>
      </c>
      <c r="I110" s="20">
        <f t="shared" si="6"/>
        <v>1</v>
      </c>
    </row>
    <row r="111" spans="1:9" ht="31.5">
      <c r="A111" s="9" t="s">
        <v>97</v>
      </c>
      <c r="B111" s="15">
        <v>910</v>
      </c>
      <c r="C111" s="35" t="s">
        <v>84</v>
      </c>
      <c r="D111" s="30" t="s">
        <v>147</v>
      </c>
      <c r="E111" s="31" t="s">
        <v>378</v>
      </c>
      <c r="F111" s="35" t="s">
        <v>100</v>
      </c>
      <c r="G111" s="44">
        <v>45.62</v>
      </c>
      <c r="H111" s="33">
        <v>45.62</v>
      </c>
      <c r="I111" s="20">
        <f t="shared" si="6"/>
        <v>1</v>
      </c>
    </row>
    <row r="112" spans="1:10" s="50" customFormat="1" ht="94.5">
      <c r="A112" s="73" t="s">
        <v>379</v>
      </c>
      <c r="B112" s="67">
        <v>910</v>
      </c>
      <c r="C112" s="24" t="s">
        <v>84</v>
      </c>
      <c r="D112" s="28" t="s">
        <v>147</v>
      </c>
      <c r="E112" s="29" t="s">
        <v>380</v>
      </c>
      <c r="F112" s="24" t="s">
        <v>163</v>
      </c>
      <c r="G112" s="61">
        <f>G113</f>
        <v>109</v>
      </c>
      <c r="H112" s="61">
        <f>H113</f>
        <v>100.86</v>
      </c>
      <c r="I112" s="20">
        <f t="shared" si="6"/>
        <v>0.9253211009174311</v>
      </c>
      <c r="J112" s="49"/>
    </row>
    <row r="113" spans="1:9" ht="47.25">
      <c r="A113" s="53" t="s">
        <v>286</v>
      </c>
      <c r="B113" s="15">
        <v>910</v>
      </c>
      <c r="C113" s="35" t="s">
        <v>84</v>
      </c>
      <c r="D113" s="30" t="s">
        <v>147</v>
      </c>
      <c r="E113" s="31" t="s">
        <v>380</v>
      </c>
      <c r="F113" s="35" t="s">
        <v>113</v>
      </c>
      <c r="G113" s="44">
        <v>109</v>
      </c>
      <c r="H113" s="33">
        <v>100.86</v>
      </c>
      <c r="I113" s="20">
        <f t="shared" si="6"/>
        <v>0.9253211009174311</v>
      </c>
    </row>
    <row r="114" spans="1:9" ht="63">
      <c r="A114" s="75" t="s">
        <v>381</v>
      </c>
      <c r="B114" s="67">
        <v>910</v>
      </c>
      <c r="C114" s="24" t="s">
        <v>84</v>
      </c>
      <c r="D114" s="28" t="s">
        <v>147</v>
      </c>
      <c r="E114" s="29" t="s">
        <v>382</v>
      </c>
      <c r="F114" s="24" t="s">
        <v>163</v>
      </c>
      <c r="G114" s="61">
        <f>G115+G116+G117+G118</f>
        <v>3493.5270000000005</v>
      </c>
      <c r="H114" s="61">
        <f>H115+H116+H117+H118</f>
        <v>3340.6540000000005</v>
      </c>
      <c r="I114" s="20">
        <f t="shared" si="6"/>
        <v>0.9562410709864272</v>
      </c>
    </row>
    <row r="115" spans="1:9" ht="31.5">
      <c r="A115" s="12" t="s">
        <v>97</v>
      </c>
      <c r="B115" s="15">
        <v>910</v>
      </c>
      <c r="C115" s="35" t="s">
        <v>84</v>
      </c>
      <c r="D115" s="30" t="s">
        <v>147</v>
      </c>
      <c r="E115" s="31" t="s">
        <v>382</v>
      </c>
      <c r="F115" s="35" t="s">
        <v>100</v>
      </c>
      <c r="G115" s="44">
        <v>3131.655</v>
      </c>
      <c r="H115" s="33">
        <v>3006.483</v>
      </c>
      <c r="I115" s="20">
        <f t="shared" si="6"/>
        <v>0.960030079941756</v>
      </c>
    </row>
    <row r="116" spans="1:9" ht="126">
      <c r="A116" s="10" t="s">
        <v>351</v>
      </c>
      <c r="B116" s="113">
        <v>910</v>
      </c>
      <c r="C116" s="35" t="s">
        <v>84</v>
      </c>
      <c r="D116" s="30" t="s">
        <v>147</v>
      </c>
      <c r="E116" s="31" t="s">
        <v>382</v>
      </c>
      <c r="F116" s="35" t="s">
        <v>101</v>
      </c>
      <c r="G116" s="44">
        <v>33.525</v>
      </c>
      <c r="H116" s="33">
        <v>33.525</v>
      </c>
      <c r="I116" s="20">
        <f t="shared" si="6"/>
        <v>1</v>
      </c>
    </row>
    <row r="117" spans="1:9" ht="51" customHeight="1">
      <c r="A117" s="36" t="s">
        <v>249</v>
      </c>
      <c r="B117" s="15">
        <v>910</v>
      </c>
      <c r="C117" s="35" t="s">
        <v>84</v>
      </c>
      <c r="D117" s="30" t="s">
        <v>147</v>
      </c>
      <c r="E117" s="31" t="s">
        <v>382</v>
      </c>
      <c r="F117" s="35" t="s">
        <v>250</v>
      </c>
      <c r="G117" s="44">
        <v>151.347</v>
      </c>
      <c r="H117" s="33">
        <v>151.346</v>
      </c>
      <c r="I117" s="20">
        <f t="shared" si="6"/>
        <v>0.999993392667182</v>
      </c>
    </row>
    <row r="118" spans="1:9" ht="63">
      <c r="A118" s="36" t="s">
        <v>112</v>
      </c>
      <c r="B118" s="15">
        <v>910</v>
      </c>
      <c r="C118" s="35" t="s">
        <v>84</v>
      </c>
      <c r="D118" s="30" t="s">
        <v>147</v>
      </c>
      <c r="E118" s="31" t="s">
        <v>382</v>
      </c>
      <c r="F118" s="35" t="s">
        <v>79</v>
      </c>
      <c r="G118" s="44">
        <v>177</v>
      </c>
      <c r="H118" s="33">
        <v>149.3</v>
      </c>
      <c r="I118" s="20">
        <f t="shared" si="6"/>
        <v>0.8435028248587572</v>
      </c>
    </row>
    <row r="119" spans="1:9" ht="15.75">
      <c r="A119" s="34" t="s">
        <v>185</v>
      </c>
      <c r="B119" s="67">
        <v>910</v>
      </c>
      <c r="C119" s="24" t="s">
        <v>84</v>
      </c>
      <c r="D119" s="28" t="s">
        <v>147</v>
      </c>
      <c r="E119" s="29" t="s">
        <v>186</v>
      </c>
      <c r="F119" s="24" t="s">
        <v>163</v>
      </c>
      <c r="G119" s="61">
        <f aca="true" t="shared" si="9" ref="G119:H121">G120</f>
        <v>15275.8</v>
      </c>
      <c r="H119" s="61">
        <f t="shared" si="9"/>
        <v>15259.491</v>
      </c>
      <c r="I119" s="20">
        <f t="shared" si="6"/>
        <v>0.998932363607798</v>
      </c>
    </row>
    <row r="120" spans="1:9" ht="77.25" customHeight="1">
      <c r="A120" s="9" t="s">
        <v>187</v>
      </c>
      <c r="B120" s="15">
        <v>910</v>
      </c>
      <c r="C120" s="35" t="s">
        <v>84</v>
      </c>
      <c r="D120" s="30" t="s">
        <v>147</v>
      </c>
      <c r="E120" s="31" t="s">
        <v>188</v>
      </c>
      <c r="F120" s="35" t="s">
        <v>163</v>
      </c>
      <c r="G120" s="44">
        <f t="shared" si="9"/>
        <v>15275.8</v>
      </c>
      <c r="H120" s="44">
        <f t="shared" si="9"/>
        <v>15259.491</v>
      </c>
      <c r="I120" s="20">
        <f t="shared" si="6"/>
        <v>0.998932363607798</v>
      </c>
    </row>
    <row r="121" spans="1:9" ht="31.5">
      <c r="A121" s="34" t="s">
        <v>424</v>
      </c>
      <c r="B121" s="67">
        <v>910</v>
      </c>
      <c r="C121" s="24" t="s">
        <v>84</v>
      </c>
      <c r="D121" s="28" t="s">
        <v>147</v>
      </c>
      <c r="E121" s="29" t="s">
        <v>425</v>
      </c>
      <c r="F121" s="24" t="s">
        <v>163</v>
      </c>
      <c r="G121" s="61">
        <f t="shared" si="9"/>
        <v>15275.8</v>
      </c>
      <c r="H121" s="61">
        <f t="shared" si="9"/>
        <v>15259.491</v>
      </c>
      <c r="I121" s="20">
        <f t="shared" si="6"/>
        <v>0.998932363607798</v>
      </c>
    </row>
    <row r="122" spans="1:9" ht="31.5">
      <c r="A122" s="9" t="s">
        <v>97</v>
      </c>
      <c r="B122" s="15">
        <v>910</v>
      </c>
      <c r="C122" s="35" t="s">
        <v>84</v>
      </c>
      <c r="D122" s="30" t="s">
        <v>147</v>
      </c>
      <c r="E122" s="31" t="s">
        <v>425</v>
      </c>
      <c r="F122" s="35" t="s">
        <v>100</v>
      </c>
      <c r="G122" s="44">
        <v>15275.8</v>
      </c>
      <c r="H122" s="33">
        <v>15259.491</v>
      </c>
      <c r="I122" s="20">
        <f t="shared" si="6"/>
        <v>0.998932363607798</v>
      </c>
    </row>
    <row r="123" spans="1:9" ht="15.75">
      <c r="A123" s="65" t="s">
        <v>308</v>
      </c>
      <c r="B123" s="67">
        <v>910</v>
      </c>
      <c r="C123" s="24" t="s">
        <v>84</v>
      </c>
      <c r="D123" s="28" t="s">
        <v>147</v>
      </c>
      <c r="E123" s="29" t="s">
        <v>309</v>
      </c>
      <c r="F123" s="25" t="s">
        <v>163</v>
      </c>
      <c r="G123" s="32">
        <f aca="true" t="shared" si="10" ref="G123:H125">G124</f>
        <v>4000</v>
      </c>
      <c r="H123" s="32">
        <f t="shared" si="10"/>
        <v>4000</v>
      </c>
      <c r="I123" s="20">
        <f t="shared" si="6"/>
        <v>1</v>
      </c>
    </row>
    <row r="124" spans="1:9" ht="47.25">
      <c r="A124" s="34" t="s">
        <v>433</v>
      </c>
      <c r="B124" s="67">
        <v>910</v>
      </c>
      <c r="C124" s="24" t="s">
        <v>84</v>
      </c>
      <c r="D124" s="28" t="s">
        <v>147</v>
      </c>
      <c r="E124" s="29" t="s">
        <v>434</v>
      </c>
      <c r="F124" s="25" t="s">
        <v>163</v>
      </c>
      <c r="G124" s="26">
        <f t="shared" si="10"/>
        <v>4000</v>
      </c>
      <c r="H124" s="26">
        <f t="shared" si="10"/>
        <v>4000</v>
      </c>
      <c r="I124" s="20">
        <f t="shared" si="6"/>
        <v>1</v>
      </c>
    </row>
    <row r="125" spans="1:9" ht="63">
      <c r="A125" s="34" t="s">
        <v>435</v>
      </c>
      <c r="B125" s="67">
        <v>910</v>
      </c>
      <c r="C125" s="24" t="s">
        <v>84</v>
      </c>
      <c r="D125" s="28" t="s">
        <v>147</v>
      </c>
      <c r="E125" s="29" t="s">
        <v>436</v>
      </c>
      <c r="F125" s="25" t="s">
        <v>163</v>
      </c>
      <c r="G125" s="26">
        <f t="shared" si="10"/>
        <v>4000</v>
      </c>
      <c r="H125" s="26">
        <f t="shared" si="10"/>
        <v>4000</v>
      </c>
      <c r="I125" s="20">
        <f t="shared" si="6"/>
        <v>1</v>
      </c>
    </row>
    <row r="126" spans="1:9" ht="31.5">
      <c r="A126" s="9" t="s">
        <v>97</v>
      </c>
      <c r="B126" s="15">
        <v>910</v>
      </c>
      <c r="C126" s="35" t="s">
        <v>84</v>
      </c>
      <c r="D126" s="30" t="s">
        <v>147</v>
      </c>
      <c r="E126" s="31" t="s">
        <v>436</v>
      </c>
      <c r="F126" s="8" t="s">
        <v>100</v>
      </c>
      <c r="G126" s="32">
        <v>4000</v>
      </c>
      <c r="H126" s="33">
        <v>4000</v>
      </c>
      <c r="I126" s="20">
        <f t="shared" si="6"/>
        <v>1</v>
      </c>
    </row>
    <row r="127" spans="1:9" ht="31.5">
      <c r="A127" s="34" t="s">
        <v>260</v>
      </c>
      <c r="B127" s="25" t="s">
        <v>101</v>
      </c>
      <c r="C127" s="24" t="s">
        <v>84</v>
      </c>
      <c r="D127" s="28" t="s">
        <v>147</v>
      </c>
      <c r="E127" s="29" t="s">
        <v>261</v>
      </c>
      <c r="F127" s="24" t="s">
        <v>163</v>
      </c>
      <c r="G127" s="26">
        <f>G128+G131</f>
        <v>1080.6</v>
      </c>
      <c r="H127" s="26">
        <f>H128+H131</f>
        <v>1077.495</v>
      </c>
      <c r="I127" s="20">
        <f t="shared" si="6"/>
        <v>0.9971265963353693</v>
      </c>
    </row>
    <row r="128" spans="1:9" ht="47.25">
      <c r="A128" s="23" t="s">
        <v>372</v>
      </c>
      <c r="B128" s="67">
        <v>910</v>
      </c>
      <c r="C128" s="24" t="s">
        <v>84</v>
      </c>
      <c r="D128" s="28" t="s">
        <v>147</v>
      </c>
      <c r="E128" s="29" t="s">
        <v>153</v>
      </c>
      <c r="F128" s="25" t="s">
        <v>163</v>
      </c>
      <c r="G128" s="26">
        <f>G129+G130</f>
        <v>637.6</v>
      </c>
      <c r="H128" s="26">
        <f>H129+H130</f>
        <v>634.496</v>
      </c>
      <c r="I128" s="20">
        <f t="shared" si="6"/>
        <v>0.9951317440401505</v>
      </c>
    </row>
    <row r="129" spans="1:9" ht="31.5">
      <c r="A129" s="12" t="s">
        <v>97</v>
      </c>
      <c r="B129" s="15">
        <v>910</v>
      </c>
      <c r="C129" s="35" t="s">
        <v>84</v>
      </c>
      <c r="D129" s="30" t="s">
        <v>147</v>
      </c>
      <c r="E129" s="31" t="s">
        <v>153</v>
      </c>
      <c r="F129" s="8" t="s">
        <v>100</v>
      </c>
      <c r="G129" s="32">
        <v>237.6</v>
      </c>
      <c r="H129" s="33">
        <v>237.599</v>
      </c>
      <c r="I129" s="20">
        <f t="shared" si="6"/>
        <v>0.9999957912457912</v>
      </c>
    </row>
    <row r="130" spans="1:9" ht="46.5" customHeight="1">
      <c r="A130" s="12" t="s">
        <v>154</v>
      </c>
      <c r="B130" s="15">
        <v>910</v>
      </c>
      <c r="C130" s="35" t="s">
        <v>84</v>
      </c>
      <c r="D130" s="30" t="s">
        <v>147</v>
      </c>
      <c r="E130" s="31" t="s">
        <v>153</v>
      </c>
      <c r="F130" s="8" t="s">
        <v>155</v>
      </c>
      <c r="G130" s="32">
        <v>400</v>
      </c>
      <c r="H130" s="33">
        <v>396.897</v>
      </c>
      <c r="I130" s="20">
        <f t="shared" si="6"/>
        <v>0.9922425</v>
      </c>
    </row>
    <row r="131" spans="1:9" ht="33" customHeight="1">
      <c r="A131" s="39" t="s">
        <v>437</v>
      </c>
      <c r="B131" s="25" t="s">
        <v>101</v>
      </c>
      <c r="C131" s="24" t="s">
        <v>84</v>
      </c>
      <c r="D131" s="28" t="s">
        <v>147</v>
      </c>
      <c r="E131" s="29" t="s">
        <v>146</v>
      </c>
      <c r="F131" s="24" t="s">
        <v>163</v>
      </c>
      <c r="G131" s="32">
        <f>G132</f>
        <v>443</v>
      </c>
      <c r="H131" s="32">
        <f>H132</f>
        <v>442.999</v>
      </c>
      <c r="I131" s="20">
        <f t="shared" si="6"/>
        <v>0.9999977426636569</v>
      </c>
    </row>
    <row r="132" spans="1:9" ht="30" customHeight="1">
      <c r="A132" s="12" t="s">
        <v>97</v>
      </c>
      <c r="B132" s="8" t="s">
        <v>101</v>
      </c>
      <c r="C132" s="35" t="s">
        <v>84</v>
      </c>
      <c r="D132" s="30" t="s">
        <v>147</v>
      </c>
      <c r="E132" s="31" t="s">
        <v>146</v>
      </c>
      <c r="F132" s="35" t="s">
        <v>100</v>
      </c>
      <c r="G132" s="32">
        <v>443</v>
      </c>
      <c r="H132" s="33">
        <v>442.999</v>
      </c>
      <c r="I132" s="20">
        <f t="shared" si="6"/>
        <v>0.9999977426636569</v>
      </c>
    </row>
    <row r="133" spans="1:9" ht="31.5">
      <c r="A133" s="40" t="s">
        <v>438</v>
      </c>
      <c r="B133" s="110">
        <v>910</v>
      </c>
      <c r="C133" s="17" t="s">
        <v>84</v>
      </c>
      <c r="D133" s="43" t="s">
        <v>84</v>
      </c>
      <c r="E133" s="41" t="s">
        <v>162</v>
      </c>
      <c r="F133" s="17" t="s">
        <v>163</v>
      </c>
      <c r="G133" s="82">
        <f>G134+G140</f>
        <v>132.54</v>
      </c>
      <c r="H133" s="82">
        <f>H134+H140</f>
        <v>132.54</v>
      </c>
      <c r="I133" s="20">
        <f t="shared" si="6"/>
        <v>1</v>
      </c>
    </row>
    <row r="134" spans="1:9" ht="31.5">
      <c r="A134" s="34" t="s">
        <v>443</v>
      </c>
      <c r="B134" s="67">
        <v>910</v>
      </c>
      <c r="C134" s="24" t="s">
        <v>84</v>
      </c>
      <c r="D134" s="28" t="s">
        <v>84</v>
      </c>
      <c r="E134" s="29" t="s">
        <v>444</v>
      </c>
      <c r="F134" s="24" t="s">
        <v>163</v>
      </c>
      <c r="G134" s="61">
        <f>G135</f>
        <v>131.04</v>
      </c>
      <c r="H134" s="61">
        <f>H135</f>
        <v>131.04</v>
      </c>
      <c r="I134" s="20">
        <f t="shared" si="6"/>
        <v>1</v>
      </c>
    </row>
    <row r="135" spans="1:9" ht="15.75">
      <c r="A135" s="34" t="s">
        <v>445</v>
      </c>
      <c r="B135" s="67">
        <v>910</v>
      </c>
      <c r="C135" s="24" t="s">
        <v>84</v>
      </c>
      <c r="D135" s="28" t="s">
        <v>84</v>
      </c>
      <c r="E135" s="29" t="s">
        <v>446</v>
      </c>
      <c r="F135" s="24" t="s">
        <v>163</v>
      </c>
      <c r="G135" s="61">
        <f>G136+G138</f>
        <v>131.04</v>
      </c>
      <c r="H135" s="61">
        <f>H136+H138</f>
        <v>131.04</v>
      </c>
      <c r="I135" s="20">
        <f t="shared" si="6"/>
        <v>1</v>
      </c>
    </row>
    <row r="136" spans="1:9" ht="31.5">
      <c r="A136" s="60" t="s">
        <v>447</v>
      </c>
      <c r="B136" s="67">
        <v>910</v>
      </c>
      <c r="C136" s="24" t="s">
        <v>84</v>
      </c>
      <c r="D136" s="28" t="s">
        <v>84</v>
      </c>
      <c r="E136" s="29" t="s">
        <v>448</v>
      </c>
      <c r="F136" s="25" t="s">
        <v>163</v>
      </c>
      <c r="G136" s="61">
        <f>G137</f>
        <v>100.8</v>
      </c>
      <c r="H136" s="61">
        <f>H137</f>
        <v>100.8</v>
      </c>
      <c r="I136" s="20">
        <f t="shared" si="6"/>
        <v>1</v>
      </c>
    </row>
    <row r="137" spans="1:9" ht="31.5">
      <c r="A137" s="12" t="s">
        <v>97</v>
      </c>
      <c r="B137" s="15">
        <v>910</v>
      </c>
      <c r="C137" s="35" t="s">
        <v>84</v>
      </c>
      <c r="D137" s="30" t="s">
        <v>84</v>
      </c>
      <c r="E137" s="31" t="s">
        <v>448</v>
      </c>
      <c r="F137" s="8" t="s">
        <v>100</v>
      </c>
      <c r="G137" s="44">
        <v>100.8</v>
      </c>
      <c r="H137" s="33">
        <v>100.8</v>
      </c>
      <c r="I137" s="20">
        <f t="shared" si="6"/>
        <v>1</v>
      </c>
    </row>
    <row r="138" spans="1:9" ht="31.5">
      <c r="A138" s="27" t="s">
        <v>449</v>
      </c>
      <c r="B138" s="67">
        <v>910</v>
      </c>
      <c r="C138" s="24" t="s">
        <v>84</v>
      </c>
      <c r="D138" s="28" t="s">
        <v>84</v>
      </c>
      <c r="E138" s="29" t="s">
        <v>450</v>
      </c>
      <c r="F138" s="25" t="s">
        <v>163</v>
      </c>
      <c r="G138" s="61">
        <f>G139</f>
        <v>30.24</v>
      </c>
      <c r="H138" s="61">
        <f>H139</f>
        <v>30.24</v>
      </c>
      <c r="I138" s="20">
        <f aca="true" t="shared" si="11" ref="I138:I201">H138/G138</f>
        <v>1</v>
      </c>
    </row>
    <row r="139" spans="1:9" ht="48.75" customHeight="1">
      <c r="A139" s="36" t="s">
        <v>249</v>
      </c>
      <c r="B139" s="15">
        <v>910</v>
      </c>
      <c r="C139" s="35" t="s">
        <v>84</v>
      </c>
      <c r="D139" s="30" t="s">
        <v>84</v>
      </c>
      <c r="E139" s="31" t="s">
        <v>450</v>
      </c>
      <c r="F139" s="8" t="s">
        <v>250</v>
      </c>
      <c r="G139" s="44">
        <v>30.24</v>
      </c>
      <c r="H139" s="33">
        <v>30.24</v>
      </c>
      <c r="I139" s="20">
        <f t="shared" si="11"/>
        <v>1</v>
      </c>
    </row>
    <row r="140" spans="1:9" ht="31.5">
      <c r="A140" s="34" t="s">
        <v>260</v>
      </c>
      <c r="B140" s="67">
        <v>910</v>
      </c>
      <c r="C140" s="24" t="s">
        <v>84</v>
      </c>
      <c r="D140" s="28" t="s">
        <v>84</v>
      </c>
      <c r="E140" s="29" t="s">
        <v>261</v>
      </c>
      <c r="F140" s="24" t="s">
        <v>163</v>
      </c>
      <c r="G140" s="61">
        <f>G141</f>
        <v>1.5</v>
      </c>
      <c r="H140" s="61">
        <f>H141</f>
        <v>1.5</v>
      </c>
      <c r="I140" s="20">
        <f t="shared" si="11"/>
        <v>1</v>
      </c>
    </row>
    <row r="141" spans="1:9" ht="31.5">
      <c r="A141" s="34" t="s">
        <v>452</v>
      </c>
      <c r="B141" s="67">
        <v>910</v>
      </c>
      <c r="C141" s="24" t="s">
        <v>84</v>
      </c>
      <c r="D141" s="28" t="s">
        <v>84</v>
      </c>
      <c r="E141" s="29" t="s">
        <v>102</v>
      </c>
      <c r="F141" s="24" t="s">
        <v>163</v>
      </c>
      <c r="G141" s="61">
        <f>G142</f>
        <v>1.5</v>
      </c>
      <c r="H141" s="61">
        <f>H142</f>
        <v>1.5</v>
      </c>
      <c r="I141" s="20">
        <f t="shared" si="11"/>
        <v>1</v>
      </c>
    </row>
    <row r="142" spans="1:9" ht="31.5">
      <c r="A142" s="9" t="s">
        <v>97</v>
      </c>
      <c r="B142" s="15">
        <v>910</v>
      </c>
      <c r="C142" s="35" t="s">
        <v>84</v>
      </c>
      <c r="D142" s="30" t="s">
        <v>84</v>
      </c>
      <c r="E142" s="31" t="s">
        <v>102</v>
      </c>
      <c r="F142" s="35" t="s">
        <v>100</v>
      </c>
      <c r="G142" s="44">
        <v>1.5</v>
      </c>
      <c r="H142" s="33">
        <v>1.5</v>
      </c>
      <c r="I142" s="20">
        <f t="shared" si="11"/>
        <v>1</v>
      </c>
    </row>
    <row r="143" spans="1:9" ht="31.5">
      <c r="A143" s="40" t="s">
        <v>455</v>
      </c>
      <c r="B143" s="110">
        <v>910</v>
      </c>
      <c r="C143" s="17" t="s">
        <v>84</v>
      </c>
      <c r="D143" s="43" t="s">
        <v>98</v>
      </c>
      <c r="E143" s="41" t="s">
        <v>162</v>
      </c>
      <c r="F143" s="17" t="s">
        <v>163</v>
      </c>
      <c r="G143" s="82">
        <f>G144+G147</f>
        <v>38.025</v>
      </c>
      <c r="H143" s="82">
        <f>H144+H147</f>
        <v>37.513999999999996</v>
      </c>
      <c r="I143" s="20">
        <f t="shared" si="11"/>
        <v>0.9865614727153188</v>
      </c>
    </row>
    <row r="144" spans="1:9" ht="31.5">
      <c r="A144" s="39" t="s">
        <v>412</v>
      </c>
      <c r="B144" s="67">
        <v>910</v>
      </c>
      <c r="C144" s="24" t="s">
        <v>84</v>
      </c>
      <c r="D144" s="28" t="s">
        <v>98</v>
      </c>
      <c r="E144" s="63" t="s">
        <v>413</v>
      </c>
      <c r="F144" s="24" t="s">
        <v>163</v>
      </c>
      <c r="G144" s="26">
        <f>G145</f>
        <v>9</v>
      </c>
      <c r="H144" s="26">
        <f>H145</f>
        <v>8.489</v>
      </c>
      <c r="I144" s="20">
        <f t="shared" si="11"/>
        <v>0.9432222222222223</v>
      </c>
    </row>
    <row r="145" spans="1:9" ht="31.5">
      <c r="A145" s="39" t="s">
        <v>456</v>
      </c>
      <c r="B145" s="67">
        <v>910</v>
      </c>
      <c r="C145" s="24" t="s">
        <v>84</v>
      </c>
      <c r="D145" s="28" t="s">
        <v>98</v>
      </c>
      <c r="E145" s="63" t="s">
        <v>457</v>
      </c>
      <c r="F145" s="24" t="s">
        <v>163</v>
      </c>
      <c r="G145" s="26">
        <f>G146</f>
        <v>9</v>
      </c>
      <c r="H145" s="26">
        <f>H146</f>
        <v>8.489</v>
      </c>
      <c r="I145" s="20">
        <f t="shared" si="11"/>
        <v>0.9432222222222223</v>
      </c>
    </row>
    <row r="146" spans="1:9" ht="31.5">
      <c r="A146" s="9" t="s">
        <v>97</v>
      </c>
      <c r="B146" s="15">
        <v>910</v>
      </c>
      <c r="C146" s="35" t="s">
        <v>84</v>
      </c>
      <c r="D146" s="30" t="s">
        <v>98</v>
      </c>
      <c r="E146" s="64" t="s">
        <v>457</v>
      </c>
      <c r="F146" s="35" t="s">
        <v>100</v>
      </c>
      <c r="G146" s="32">
        <v>9</v>
      </c>
      <c r="H146" s="33">
        <v>8.489</v>
      </c>
      <c r="I146" s="20">
        <f t="shared" si="11"/>
        <v>0.9432222222222223</v>
      </c>
    </row>
    <row r="147" spans="1:10" s="50" customFormat="1" ht="31.5">
      <c r="A147" s="34" t="s">
        <v>260</v>
      </c>
      <c r="B147" s="114">
        <v>910</v>
      </c>
      <c r="C147" s="24" t="s">
        <v>84</v>
      </c>
      <c r="D147" s="28" t="s">
        <v>98</v>
      </c>
      <c r="E147" s="63" t="s">
        <v>44</v>
      </c>
      <c r="F147" s="24" t="s">
        <v>163</v>
      </c>
      <c r="G147" s="32">
        <f>G148</f>
        <v>29.025</v>
      </c>
      <c r="H147" s="32">
        <f>H148</f>
        <v>29.025</v>
      </c>
      <c r="I147" s="20">
        <f t="shared" si="11"/>
        <v>1</v>
      </c>
      <c r="J147" s="49"/>
    </row>
    <row r="148" spans="1:10" s="50" customFormat="1" ht="31.5">
      <c r="A148" s="34" t="s">
        <v>373</v>
      </c>
      <c r="B148" s="114">
        <v>910</v>
      </c>
      <c r="C148" s="24" t="s">
        <v>84</v>
      </c>
      <c r="D148" s="28" t="s">
        <v>98</v>
      </c>
      <c r="E148" s="63" t="s">
        <v>151</v>
      </c>
      <c r="F148" s="24" t="s">
        <v>163</v>
      </c>
      <c r="G148" s="32">
        <f>G149</f>
        <v>29.025</v>
      </c>
      <c r="H148" s="32">
        <f>H149</f>
        <v>29.025</v>
      </c>
      <c r="I148" s="20">
        <f t="shared" si="11"/>
        <v>1</v>
      </c>
      <c r="J148" s="49"/>
    </row>
    <row r="149" spans="1:9" ht="31.5">
      <c r="A149" s="9" t="s">
        <v>97</v>
      </c>
      <c r="B149" s="115">
        <v>910</v>
      </c>
      <c r="C149" s="35" t="s">
        <v>84</v>
      </c>
      <c r="D149" s="30" t="s">
        <v>98</v>
      </c>
      <c r="E149" s="64" t="s">
        <v>151</v>
      </c>
      <c r="F149" s="35" t="s">
        <v>100</v>
      </c>
      <c r="G149" s="32">
        <v>29.025</v>
      </c>
      <c r="H149" s="33">
        <v>29.025</v>
      </c>
      <c r="I149" s="20">
        <f t="shared" si="11"/>
        <v>1</v>
      </c>
    </row>
    <row r="150" spans="1:9" ht="15.75">
      <c r="A150" s="40" t="s">
        <v>521</v>
      </c>
      <c r="B150" s="105">
        <v>910</v>
      </c>
      <c r="C150" s="43">
        <v>10</v>
      </c>
      <c r="D150" s="43" t="s">
        <v>161</v>
      </c>
      <c r="E150" s="41" t="s">
        <v>162</v>
      </c>
      <c r="F150" s="17" t="s">
        <v>163</v>
      </c>
      <c r="G150" s="19">
        <f aca="true" t="shared" si="12" ref="G150:H153">G151</f>
        <v>20</v>
      </c>
      <c r="H150" s="19">
        <f t="shared" si="12"/>
        <v>20</v>
      </c>
      <c r="I150" s="20">
        <f t="shared" si="11"/>
        <v>1</v>
      </c>
    </row>
    <row r="151" spans="1:9" ht="31.5">
      <c r="A151" s="40" t="s">
        <v>529</v>
      </c>
      <c r="B151" s="105">
        <v>910</v>
      </c>
      <c r="C151" s="43">
        <v>10</v>
      </c>
      <c r="D151" s="43" t="s">
        <v>73</v>
      </c>
      <c r="E151" s="41" t="s">
        <v>162</v>
      </c>
      <c r="F151" s="18" t="s">
        <v>163</v>
      </c>
      <c r="G151" s="19">
        <f t="shared" si="12"/>
        <v>20</v>
      </c>
      <c r="H151" s="19">
        <f t="shared" si="12"/>
        <v>20</v>
      </c>
      <c r="I151" s="20">
        <f t="shared" si="11"/>
        <v>1</v>
      </c>
    </row>
    <row r="152" spans="1:9" ht="31.5">
      <c r="A152" s="34" t="s">
        <v>260</v>
      </c>
      <c r="B152" s="67">
        <v>910</v>
      </c>
      <c r="C152" s="28">
        <v>10</v>
      </c>
      <c r="D152" s="28" t="s">
        <v>73</v>
      </c>
      <c r="E152" s="29" t="s">
        <v>261</v>
      </c>
      <c r="F152" s="25" t="s">
        <v>163</v>
      </c>
      <c r="G152" s="26">
        <f t="shared" si="12"/>
        <v>20</v>
      </c>
      <c r="H152" s="26">
        <f t="shared" si="12"/>
        <v>20</v>
      </c>
      <c r="I152" s="20">
        <f t="shared" si="11"/>
        <v>1</v>
      </c>
    </row>
    <row r="153" spans="1:9" ht="31.5">
      <c r="A153" s="34" t="s">
        <v>452</v>
      </c>
      <c r="B153" s="67">
        <v>910</v>
      </c>
      <c r="C153" s="24" t="s">
        <v>86</v>
      </c>
      <c r="D153" s="28" t="s">
        <v>73</v>
      </c>
      <c r="E153" s="29" t="s">
        <v>102</v>
      </c>
      <c r="F153" s="24" t="s">
        <v>163</v>
      </c>
      <c r="G153" s="61">
        <f t="shared" si="12"/>
        <v>20</v>
      </c>
      <c r="H153" s="61">
        <f t="shared" si="12"/>
        <v>20</v>
      </c>
      <c r="I153" s="20">
        <f t="shared" si="11"/>
        <v>1</v>
      </c>
    </row>
    <row r="154" spans="1:9" ht="31.5">
      <c r="A154" s="9" t="s">
        <v>97</v>
      </c>
      <c r="B154" s="15">
        <v>910</v>
      </c>
      <c r="C154" s="35" t="s">
        <v>86</v>
      </c>
      <c r="D154" s="30" t="s">
        <v>73</v>
      </c>
      <c r="E154" s="31" t="s">
        <v>102</v>
      </c>
      <c r="F154" s="35" t="s">
        <v>100</v>
      </c>
      <c r="G154" s="44">
        <v>20</v>
      </c>
      <c r="H154" s="33">
        <v>20</v>
      </c>
      <c r="I154" s="20">
        <f t="shared" si="11"/>
        <v>1</v>
      </c>
    </row>
    <row r="155" spans="1:11" ht="142.5" customHeight="1">
      <c r="A155" s="100" t="s">
        <v>45</v>
      </c>
      <c r="B155" s="116">
        <v>911</v>
      </c>
      <c r="C155" s="101" t="s">
        <v>161</v>
      </c>
      <c r="D155" s="101" t="s">
        <v>161</v>
      </c>
      <c r="E155" s="101" t="s">
        <v>162</v>
      </c>
      <c r="F155" s="101" t="s">
        <v>163</v>
      </c>
      <c r="G155" s="102">
        <f>G156</f>
        <v>27450.802</v>
      </c>
      <c r="H155" s="102">
        <f>H156</f>
        <v>27200.738</v>
      </c>
      <c r="I155" s="126">
        <f t="shared" si="11"/>
        <v>0.9908904665153317</v>
      </c>
      <c r="J155" s="22"/>
      <c r="K155" s="22"/>
    </row>
    <row r="156" spans="1:9" ht="15.75">
      <c r="A156" s="117" t="s">
        <v>367</v>
      </c>
      <c r="B156" s="110">
        <v>911</v>
      </c>
      <c r="C156" s="17" t="s">
        <v>84</v>
      </c>
      <c r="D156" s="17" t="s">
        <v>161</v>
      </c>
      <c r="E156" s="41" t="s">
        <v>162</v>
      </c>
      <c r="F156" s="17" t="s">
        <v>163</v>
      </c>
      <c r="G156" s="82">
        <f>G157</f>
        <v>27450.802</v>
      </c>
      <c r="H156" s="82">
        <f>H157</f>
        <v>27200.738</v>
      </c>
      <c r="I156" s="20">
        <f t="shared" si="11"/>
        <v>0.9908904665153317</v>
      </c>
    </row>
    <row r="157" spans="1:9" ht="15.75">
      <c r="A157" s="40" t="s">
        <v>374</v>
      </c>
      <c r="B157" s="110">
        <v>911</v>
      </c>
      <c r="C157" s="17" t="s">
        <v>84</v>
      </c>
      <c r="D157" s="43" t="s">
        <v>147</v>
      </c>
      <c r="E157" s="41" t="s">
        <v>162</v>
      </c>
      <c r="F157" s="17" t="s">
        <v>163</v>
      </c>
      <c r="G157" s="82">
        <f>G158+G164+G167</f>
        <v>27450.802</v>
      </c>
      <c r="H157" s="82">
        <f>H158+H164+H167</f>
        <v>27200.738</v>
      </c>
      <c r="I157" s="20">
        <f t="shared" si="11"/>
        <v>0.9908904665153317</v>
      </c>
    </row>
    <row r="158" spans="1:9" ht="31.5">
      <c r="A158" s="34" t="s">
        <v>409</v>
      </c>
      <c r="B158" s="67">
        <v>911</v>
      </c>
      <c r="C158" s="24" t="s">
        <v>84</v>
      </c>
      <c r="D158" s="28" t="s">
        <v>147</v>
      </c>
      <c r="E158" s="67" t="s">
        <v>410</v>
      </c>
      <c r="F158" s="24" t="s">
        <v>163</v>
      </c>
      <c r="G158" s="61">
        <f>G159</f>
        <v>1208.002</v>
      </c>
      <c r="H158" s="61">
        <f>H159</f>
        <v>1001.158</v>
      </c>
      <c r="I158" s="20">
        <f t="shared" si="11"/>
        <v>0.8287718066691943</v>
      </c>
    </row>
    <row r="159" spans="1:9" ht="31.5">
      <c r="A159" s="34" t="s">
        <v>217</v>
      </c>
      <c r="B159" s="67">
        <v>911</v>
      </c>
      <c r="C159" s="24" t="s">
        <v>84</v>
      </c>
      <c r="D159" s="28" t="s">
        <v>147</v>
      </c>
      <c r="E159" s="29" t="s">
        <v>411</v>
      </c>
      <c r="F159" s="24" t="s">
        <v>163</v>
      </c>
      <c r="G159" s="61">
        <f>G160+G161+G162+G163</f>
        <v>1208.002</v>
      </c>
      <c r="H159" s="61">
        <f>H160+H161+H162+H163</f>
        <v>1001.158</v>
      </c>
      <c r="I159" s="20">
        <f t="shared" si="11"/>
        <v>0.8287718066691943</v>
      </c>
    </row>
    <row r="160" spans="1:9" ht="31.5">
      <c r="A160" s="9" t="s">
        <v>97</v>
      </c>
      <c r="B160" s="15">
        <v>911</v>
      </c>
      <c r="C160" s="35" t="s">
        <v>84</v>
      </c>
      <c r="D160" s="30" t="s">
        <v>147</v>
      </c>
      <c r="E160" s="31" t="s">
        <v>411</v>
      </c>
      <c r="F160" s="35" t="s">
        <v>100</v>
      </c>
      <c r="G160" s="61">
        <v>532.5</v>
      </c>
      <c r="H160" s="33">
        <v>532.486</v>
      </c>
      <c r="I160" s="20">
        <f t="shared" si="11"/>
        <v>0.9999737089201878</v>
      </c>
    </row>
    <row r="161" spans="1:9" ht="47.25">
      <c r="A161" s="53" t="s">
        <v>286</v>
      </c>
      <c r="B161" s="15">
        <v>911</v>
      </c>
      <c r="C161" s="35" t="s">
        <v>84</v>
      </c>
      <c r="D161" s="30" t="s">
        <v>147</v>
      </c>
      <c r="E161" s="31" t="s">
        <v>411</v>
      </c>
      <c r="F161" s="35" t="s">
        <v>113</v>
      </c>
      <c r="G161" s="44">
        <v>230</v>
      </c>
      <c r="H161" s="33">
        <v>230</v>
      </c>
      <c r="I161" s="20">
        <f t="shared" si="11"/>
        <v>1</v>
      </c>
    </row>
    <row r="162" spans="1:9" ht="50.25" customHeight="1">
      <c r="A162" s="36" t="s">
        <v>249</v>
      </c>
      <c r="B162" s="15">
        <v>911</v>
      </c>
      <c r="C162" s="35" t="s">
        <v>84</v>
      </c>
      <c r="D162" s="30" t="s">
        <v>147</v>
      </c>
      <c r="E162" s="31" t="s">
        <v>411</v>
      </c>
      <c r="F162" s="35" t="s">
        <v>250</v>
      </c>
      <c r="G162" s="44">
        <v>8.94</v>
      </c>
      <c r="H162" s="33">
        <v>0</v>
      </c>
      <c r="I162" s="20">
        <f t="shared" si="11"/>
        <v>0</v>
      </c>
    </row>
    <row r="163" spans="1:9" ht="63">
      <c r="A163" s="36" t="s">
        <v>112</v>
      </c>
      <c r="B163" s="15">
        <v>911</v>
      </c>
      <c r="C163" s="35" t="s">
        <v>84</v>
      </c>
      <c r="D163" s="30" t="s">
        <v>147</v>
      </c>
      <c r="E163" s="31" t="s">
        <v>411</v>
      </c>
      <c r="F163" s="8" t="s">
        <v>79</v>
      </c>
      <c r="G163" s="44">
        <v>436.562</v>
      </c>
      <c r="H163" s="33">
        <v>238.672</v>
      </c>
      <c r="I163" s="20">
        <f t="shared" si="11"/>
        <v>0.5467081422569989</v>
      </c>
    </row>
    <row r="164" spans="1:9" ht="31.5">
      <c r="A164" s="39" t="s">
        <v>418</v>
      </c>
      <c r="B164" s="67">
        <v>911</v>
      </c>
      <c r="C164" s="24" t="s">
        <v>84</v>
      </c>
      <c r="D164" s="28" t="s">
        <v>147</v>
      </c>
      <c r="E164" s="63" t="s">
        <v>419</v>
      </c>
      <c r="F164" s="63" t="s">
        <v>163</v>
      </c>
      <c r="G164" s="61">
        <f>G165</f>
        <v>210</v>
      </c>
      <c r="H164" s="61">
        <f>H165</f>
        <v>198</v>
      </c>
      <c r="I164" s="20">
        <f t="shared" si="11"/>
        <v>0.9428571428571428</v>
      </c>
    </row>
    <row r="165" spans="1:9" ht="47.25">
      <c r="A165" s="34" t="s">
        <v>420</v>
      </c>
      <c r="B165" s="67">
        <v>911</v>
      </c>
      <c r="C165" s="24" t="s">
        <v>84</v>
      </c>
      <c r="D165" s="28" t="s">
        <v>147</v>
      </c>
      <c r="E165" s="29" t="s">
        <v>421</v>
      </c>
      <c r="F165" s="24" t="s">
        <v>163</v>
      </c>
      <c r="G165" s="61">
        <f>G166</f>
        <v>210</v>
      </c>
      <c r="H165" s="61">
        <f>H166</f>
        <v>198</v>
      </c>
      <c r="I165" s="20">
        <f t="shared" si="11"/>
        <v>0.9428571428571428</v>
      </c>
    </row>
    <row r="166" spans="1:9" ht="31.5">
      <c r="A166" s="9" t="s">
        <v>97</v>
      </c>
      <c r="B166" s="15">
        <v>911</v>
      </c>
      <c r="C166" s="35" t="s">
        <v>84</v>
      </c>
      <c r="D166" s="30" t="s">
        <v>147</v>
      </c>
      <c r="E166" s="31" t="s">
        <v>421</v>
      </c>
      <c r="F166" s="35" t="s">
        <v>100</v>
      </c>
      <c r="G166" s="44">
        <v>210</v>
      </c>
      <c r="H166" s="33">
        <v>198</v>
      </c>
      <c r="I166" s="20">
        <f t="shared" si="11"/>
        <v>0.9428571428571428</v>
      </c>
    </row>
    <row r="167" spans="1:9" ht="15.75">
      <c r="A167" s="39" t="s">
        <v>185</v>
      </c>
      <c r="B167" s="24" t="s">
        <v>493</v>
      </c>
      <c r="C167" s="24" t="s">
        <v>84</v>
      </c>
      <c r="D167" s="24" t="s">
        <v>147</v>
      </c>
      <c r="E167" s="63" t="s">
        <v>186</v>
      </c>
      <c r="F167" s="24" t="s">
        <v>163</v>
      </c>
      <c r="G167" s="61">
        <f>G168+G171</f>
        <v>26032.8</v>
      </c>
      <c r="H167" s="61">
        <f>H168+H171</f>
        <v>26001.58</v>
      </c>
      <c r="I167" s="20">
        <f t="shared" si="11"/>
        <v>0.9988007436772073</v>
      </c>
    </row>
    <row r="168" spans="1:9" ht="94.5">
      <c r="A168" s="46" t="s">
        <v>251</v>
      </c>
      <c r="B168" s="24" t="s">
        <v>493</v>
      </c>
      <c r="C168" s="24" t="s">
        <v>84</v>
      </c>
      <c r="D168" s="24" t="s">
        <v>147</v>
      </c>
      <c r="E168" s="63" t="s">
        <v>252</v>
      </c>
      <c r="F168" s="25" t="s">
        <v>163</v>
      </c>
      <c r="G168" s="26">
        <f>G169</f>
        <v>196.1</v>
      </c>
      <c r="H168" s="26">
        <f>H169</f>
        <v>164.88</v>
      </c>
      <c r="I168" s="20">
        <f t="shared" si="11"/>
        <v>0.8407955124936257</v>
      </c>
    </row>
    <row r="169" spans="1:9" ht="78.75">
      <c r="A169" s="46" t="s">
        <v>422</v>
      </c>
      <c r="B169" s="67">
        <v>911</v>
      </c>
      <c r="C169" s="24" t="s">
        <v>84</v>
      </c>
      <c r="D169" s="24" t="s">
        <v>147</v>
      </c>
      <c r="E169" s="63" t="s">
        <v>423</v>
      </c>
      <c r="F169" s="25" t="s">
        <v>163</v>
      </c>
      <c r="G169" s="26">
        <f>G170</f>
        <v>196.1</v>
      </c>
      <c r="H169" s="26">
        <f>H170</f>
        <v>164.88</v>
      </c>
      <c r="I169" s="20">
        <f t="shared" si="11"/>
        <v>0.8407955124936257</v>
      </c>
    </row>
    <row r="170" spans="1:9" ht="31.5">
      <c r="A170" s="9" t="s">
        <v>97</v>
      </c>
      <c r="B170" s="15">
        <v>911</v>
      </c>
      <c r="C170" s="35" t="s">
        <v>84</v>
      </c>
      <c r="D170" s="30" t="s">
        <v>147</v>
      </c>
      <c r="E170" s="64" t="s">
        <v>423</v>
      </c>
      <c r="F170" s="8" t="s">
        <v>100</v>
      </c>
      <c r="G170" s="32">
        <v>196.1</v>
      </c>
      <c r="H170" s="33">
        <v>164.88</v>
      </c>
      <c r="I170" s="20">
        <f t="shared" si="11"/>
        <v>0.8407955124936257</v>
      </c>
    </row>
    <row r="171" spans="1:9" ht="94.5">
      <c r="A171" s="34" t="s">
        <v>187</v>
      </c>
      <c r="B171" s="24" t="s">
        <v>493</v>
      </c>
      <c r="C171" s="24" t="s">
        <v>84</v>
      </c>
      <c r="D171" s="28" t="s">
        <v>147</v>
      </c>
      <c r="E171" s="29" t="s">
        <v>188</v>
      </c>
      <c r="F171" s="24" t="s">
        <v>163</v>
      </c>
      <c r="G171" s="61">
        <f>G172+G174+G176</f>
        <v>25836.7</v>
      </c>
      <c r="H171" s="61">
        <f>H172+H174+H176</f>
        <v>25836.7</v>
      </c>
      <c r="I171" s="20">
        <f t="shared" si="11"/>
        <v>1</v>
      </c>
    </row>
    <row r="172" spans="1:9" ht="31.5">
      <c r="A172" s="34" t="s">
        <v>424</v>
      </c>
      <c r="B172" s="67">
        <v>911</v>
      </c>
      <c r="C172" s="24" t="s">
        <v>84</v>
      </c>
      <c r="D172" s="28" t="s">
        <v>147</v>
      </c>
      <c r="E172" s="29" t="s">
        <v>425</v>
      </c>
      <c r="F172" s="24" t="s">
        <v>163</v>
      </c>
      <c r="G172" s="61">
        <f>G173</f>
        <v>12911.7</v>
      </c>
      <c r="H172" s="61">
        <f>H173</f>
        <v>12911.7</v>
      </c>
      <c r="I172" s="20">
        <f t="shared" si="11"/>
        <v>1</v>
      </c>
    </row>
    <row r="173" spans="1:9" ht="31.5">
      <c r="A173" s="9" t="s">
        <v>97</v>
      </c>
      <c r="B173" s="15">
        <v>911</v>
      </c>
      <c r="C173" s="35" t="s">
        <v>84</v>
      </c>
      <c r="D173" s="30" t="s">
        <v>147</v>
      </c>
      <c r="E173" s="31" t="s">
        <v>425</v>
      </c>
      <c r="F173" s="35" t="s">
        <v>100</v>
      </c>
      <c r="G173" s="44">
        <v>12911.7</v>
      </c>
      <c r="H173" s="33">
        <v>12911.7</v>
      </c>
      <c r="I173" s="20">
        <f t="shared" si="11"/>
        <v>1</v>
      </c>
    </row>
    <row r="174" spans="1:9" ht="94.5">
      <c r="A174" s="34" t="s">
        <v>426</v>
      </c>
      <c r="B174" s="67">
        <v>911</v>
      </c>
      <c r="C174" s="24" t="s">
        <v>84</v>
      </c>
      <c r="D174" s="28" t="s">
        <v>147</v>
      </c>
      <c r="E174" s="29" t="s">
        <v>427</v>
      </c>
      <c r="F174" s="24" t="s">
        <v>163</v>
      </c>
      <c r="G174" s="61">
        <f>G175</f>
        <v>12788.3</v>
      </c>
      <c r="H174" s="61">
        <f>H175</f>
        <v>12788.3</v>
      </c>
      <c r="I174" s="20">
        <f t="shared" si="11"/>
        <v>1</v>
      </c>
    </row>
    <row r="175" spans="1:9" ht="31.5">
      <c r="A175" s="9" t="s">
        <v>97</v>
      </c>
      <c r="B175" s="15">
        <v>911</v>
      </c>
      <c r="C175" s="35" t="s">
        <v>84</v>
      </c>
      <c r="D175" s="30" t="s">
        <v>147</v>
      </c>
      <c r="E175" s="31" t="s">
        <v>427</v>
      </c>
      <c r="F175" s="35" t="s">
        <v>100</v>
      </c>
      <c r="G175" s="44">
        <v>12788.3</v>
      </c>
      <c r="H175" s="33">
        <v>12788.3</v>
      </c>
      <c r="I175" s="20">
        <f t="shared" si="11"/>
        <v>1</v>
      </c>
    </row>
    <row r="176" spans="1:9" ht="63">
      <c r="A176" s="38" t="s">
        <v>181</v>
      </c>
      <c r="B176" s="15">
        <v>911</v>
      </c>
      <c r="C176" s="35" t="s">
        <v>84</v>
      </c>
      <c r="D176" s="30" t="s">
        <v>147</v>
      </c>
      <c r="E176" s="31" t="s">
        <v>428</v>
      </c>
      <c r="F176" s="35" t="s">
        <v>163</v>
      </c>
      <c r="G176" s="44">
        <f>G177</f>
        <v>136.7</v>
      </c>
      <c r="H176" s="44">
        <f>H177</f>
        <v>136.7</v>
      </c>
      <c r="I176" s="20">
        <f t="shared" si="11"/>
        <v>1</v>
      </c>
    </row>
    <row r="177" spans="1:9" ht="31.5">
      <c r="A177" s="9" t="s">
        <v>97</v>
      </c>
      <c r="B177" s="15">
        <v>911</v>
      </c>
      <c r="C177" s="35" t="s">
        <v>84</v>
      </c>
      <c r="D177" s="30" t="s">
        <v>147</v>
      </c>
      <c r="E177" s="31" t="s">
        <v>428</v>
      </c>
      <c r="F177" s="35" t="s">
        <v>100</v>
      </c>
      <c r="G177" s="44">
        <v>136.7</v>
      </c>
      <c r="H177" s="33">
        <v>136.7</v>
      </c>
      <c r="I177" s="20">
        <f t="shared" si="11"/>
        <v>1</v>
      </c>
    </row>
    <row r="178" spans="1:11" ht="47.25">
      <c r="A178" s="100" t="s">
        <v>46</v>
      </c>
      <c r="B178" s="100">
        <v>912</v>
      </c>
      <c r="C178" s="101" t="s">
        <v>161</v>
      </c>
      <c r="D178" s="101" t="s">
        <v>161</v>
      </c>
      <c r="E178" s="101" t="s">
        <v>162</v>
      </c>
      <c r="F178" s="101" t="s">
        <v>163</v>
      </c>
      <c r="G178" s="102">
        <f>G179</f>
        <v>3990.008</v>
      </c>
      <c r="H178" s="102">
        <f>H179</f>
        <v>3932.6380000000004</v>
      </c>
      <c r="I178" s="126">
        <f t="shared" si="11"/>
        <v>0.9856215827136188</v>
      </c>
      <c r="J178" s="22"/>
      <c r="K178" s="22"/>
    </row>
    <row r="179" spans="1:9" ht="15.75">
      <c r="A179" s="16" t="s">
        <v>164</v>
      </c>
      <c r="B179" s="110">
        <v>912</v>
      </c>
      <c r="C179" s="17" t="s">
        <v>110</v>
      </c>
      <c r="D179" s="17" t="s">
        <v>161</v>
      </c>
      <c r="E179" s="17" t="s">
        <v>162</v>
      </c>
      <c r="F179" s="17" t="s">
        <v>163</v>
      </c>
      <c r="G179" s="82">
        <f>G180+G187+G191</f>
        <v>3990.008</v>
      </c>
      <c r="H179" s="82">
        <f>H180+H187+H191</f>
        <v>3932.6380000000004</v>
      </c>
      <c r="I179" s="20">
        <f t="shared" si="11"/>
        <v>0.9856215827136188</v>
      </c>
    </row>
    <row r="180" spans="1:9" ht="111" customHeight="1">
      <c r="A180" s="16" t="s">
        <v>173</v>
      </c>
      <c r="B180" s="110">
        <v>912</v>
      </c>
      <c r="C180" s="17" t="s">
        <v>110</v>
      </c>
      <c r="D180" s="17" t="s">
        <v>137</v>
      </c>
      <c r="E180" s="17" t="s">
        <v>162</v>
      </c>
      <c r="F180" s="17" t="s">
        <v>163</v>
      </c>
      <c r="G180" s="82">
        <f>G181</f>
        <v>3237.0699999999997</v>
      </c>
      <c r="H180" s="82">
        <f>H181</f>
        <v>3222.039</v>
      </c>
      <c r="I180" s="20">
        <f t="shared" si="11"/>
        <v>0.9953566033480896</v>
      </c>
    </row>
    <row r="181" spans="1:9" ht="78.75">
      <c r="A181" s="23" t="s">
        <v>166</v>
      </c>
      <c r="B181" s="67">
        <v>912</v>
      </c>
      <c r="C181" s="24" t="s">
        <v>110</v>
      </c>
      <c r="D181" s="24" t="s">
        <v>137</v>
      </c>
      <c r="E181" s="24" t="s">
        <v>167</v>
      </c>
      <c r="F181" s="24" t="s">
        <v>163</v>
      </c>
      <c r="G181" s="61">
        <f>G182</f>
        <v>3237.0699999999997</v>
      </c>
      <c r="H181" s="61">
        <f>H182</f>
        <v>3222.039</v>
      </c>
      <c r="I181" s="20">
        <f t="shared" si="11"/>
        <v>0.9953566033480896</v>
      </c>
    </row>
    <row r="182" spans="1:9" ht="15.75">
      <c r="A182" s="23" t="s">
        <v>174</v>
      </c>
      <c r="B182" s="67">
        <v>912</v>
      </c>
      <c r="C182" s="24" t="s">
        <v>110</v>
      </c>
      <c r="D182" s="24" t="s">
        <v>137</v>
      </c>
      <c r="E182" s="24" t="s">
        <v>175</v>
      </c>
      <c r="F182" s="24" t="s">
        <v>163</v>
      </c>
      <c r="G182" s="61">
        <f>G183+G185</f>
        <v>3237.0699999999997</v>
      </c>
      <c r="H182" s="61">
        <f>H183+H185</f>
        <v>3222.039</v>
      </c>
      <c r="I182" s="20">
        <f t="shared" si="11"/>
        <v>0.9953566033480896</v>
      </c>
    </row>
    <row r="183" spans="1:9" ht="132.75" customHeight="1">
      <c r="A183" s="36" t="s">
        <v>176</v>
      </c>
      <c r="B183" s="15">
        <v>912</v>
      </c>
      <c r="C183" s="35" t="s">
        <v>110</v>
      </c>
      <c r="D183" s="35" t="s">
        <v>137</v>
      </c>
      <c r="E183" s="35" t="s">
        <v>177</v>
      </c>
      <c r="F183" s="35" t="s">
        <v>163</v>
      </c>
      <c r="G183" s="61">
        <f>G184</f>
        <v>39.22</v>
      </c>
      <c r="H183" s="61">
        <f>H184</f>
        <v>30.539</v>
      </c>
      <c r="I183" s="20">
        <f t="shared" si="11"/>
        <v>0.7786588475267722</v>
      </c>
    </row>
    <row r="184" spans="1:9" ht="78.75">
      <c r="A184" s="9" t="s">
        <v>178</v>
      </c>
      <c r="B184" s="15">
        <v>912</v>
      </c>
      <c r="C184" s="35" t="s">
        <v>110</v>
      </c>
      <c r="D184" s="35" t="s">
        <v>137</v>
      </c>
      <c r="E184" s="35" t="s">
        <v>177</v>
      </c>
      <c r="F184" s="35" t="s">
        <v>103</v>
      </c>
      <c r="G184" s="44">
        <v>39.22</v>
      </c>
      <c r="H184" s="33">
        <v>30.539</v>
      </c>
      <c r="I184" s="20">
        <f t="shared" si="11"/>
        <v>0.7786588475267722</v>
      </c>
    </row>
    <row r="185" spans="1:9" ht="161.25" customHeight="1">
      <c r="A185" s="37" t="s">
        <v>179</v>
      </c>
      <c r="B185" s="15">
        <v>912</v>
      </c>
      <c r="C185" s="35" t="s">
        <v>110</v>
      </c>
      <c r="D185" s="35" t="s">
        <v>137</v>
      </c>
      <c r="E185" s="35" t="s">
        <v>180</v>
      </c>
      <c r="F185" s="35" t="s">
        <v>163</v>
      </c>
      <c r="G185" s="44">
        <f>G186</f>
        <v>3197.85</v>
      </c>
      <c r="H185" s="44">
        <f>H186</f>
        <v>3191.5</v>
      </c>
      <c r="I185" s="20">
        <f t="shared" si="11"/>
        <v>0.998014290851666</v>
      </c>
    </row>
    <row r="186" spans="1:9" ht="78.75">
      <c r="A186" s="9" t="s">
        <v>178</v>
      </c>
      <c r="B186" s="15">
        <v>912</v>
      </c>
      <c r="C186" s="35" t="s">
        <v>110</v>
      </c>
      <c r="D186" s="35" t="s">
        <v>137</v>
      </c>
      <c r="E186" s="35" t="s">
        <v>180</v>
      </c>
      <c r="F186" s="35" t="s">
        <v>103</v>
      </c>
      <c r="G186" s="44">
        <v>3197.85</v>
      </c>
      <c r="H186" s="33">
        <v>3191.5</v>
      </c>
      <c r="I186" s="20">
        <f t="shared" si="11"/>
        <v>0.998014290851666</v>
      </c>
    </row>
    <row r="187" spans="1:9" ht="31.5">
      <c r="A187" s="40" t="s">
        <v>198</v>
      </c>
      <c r="B187" s="110">
        <v>912</v>
      </c>
      <c r="C187" s="17" t="s">
        <v>110</v>
      </c>
      <c r="D187" s="43">
        <v>11</v>
      </c>
      <c r="E187" s="41" t="s">
        <v>162</v>
      </c>
      <c r="F187" s="17" t="s">
        <v>163</v>
      </c>
      <c r="G187" s="82">
        <f aca="true" t="shared" si="13" ref="G187:H189">G188</f>
        <v>710.6</v>
      </c>
      <c r="H187" s="82">
        <f t="shared" si="13"/>
        <v>710.599</v>
      </c>
      <c r="I187" s="20">
        <f t="shared" si="11"/>
        <v>0.9999985927385309</v>
      </c>
    </row>
    <row r="188" spans="1:9" ht="31.5">
      <c r="A188" s="34" t="s">
        <v>199</v>
      </c>
      <c r="B188" s="67">
        <v>912</v>
      </c>
      <c r="C188" s="24" t="s">
        <v>110</v>
      </c>
      <c r="D188" s="28">
        <v>11</v>
      </c>
      <c r="E188" s="29" t="s">
        <v>200</v>
      </c>
      <c r="F188" s="24" t="s">
        <v>163</v>
      </c>
      <c r="G188" s="61">
        <f t="shared" si="13"/>
        <v>710.6</v>
      </c>
      <c r="H188" s="61">
        <f t="shared" si="13"/>
        <v>710.599</v>
      </c>
      <c r="I188" s="20">
        <f t="shared" si="11"/>
        <v>0.9999985927385309</v>
      </c>
    </row>
    <row r="189" spans="1:9" ht="31.5">
      <c r="A189" s="34" t="s">
        <v>201</v>
      </c>
      <c r="B189" s="67">
        <v>912</v>
      </c>
      <c r="C189" s="24" t="s">
        <v>110</v>
      </c>
      <c r="D189" s="28">
        <v>11</v>
      </c>
      <c r="E189" s="29" t="s">
        <v>202</v>
      </c>
      <c r="F189" s="24" t="s">
        <v>163</v>
      </c>
      <c r="G189" s="61">
        <f t="shared" si="13"/>
        <v>710.6</v>
      </c>
      <c r="H189" s="61">
        <f t="shared" si="13"/>
        <v>710.599</v>
      </c>
      <c r="I189" s="20">
        <f t="shared" si="11"/>
        <v>0.9999985927385309</v>
      </c>
    </row>
    <row r="190" spans="1:9" ht="15.75">
      <c r="A190" s="9" t="s">
        <v>203</v>
      </c>
      <c r="B190" s="15">
        <v>912</v>
      </c>
      <c r="C190" s="35" t="s">
        <v>110</v>
      </c>
      <c r="D190" s="30">
        <v>11</v>
      </c>
      <c r="E190" s="31" t="s">
        <v>202</v>
      </c>
      <c r="F190" s="30" t="s">
        <v>204</v>
      </c>
      <c r="G190" s="44">
        <v>710.6</v>
      </c>
      <c r="H190" s="33">
        <v>710.599</v>
      </c>
      <c r="I190" s="20">
        <f t="shared" si="11"/>
        <v>0.9999985927385309</v>
      </c>
    </row>
    <row r="191" spans="1:9" ht="15.75">
      <c r="A191" s="40" t="s">
        <v>205</v>
      </c>
      <c r="B191" s="110">
        <v>912</v>
      </c>
      <c r="C191" s="17" t="s">
        <v>110</v>
      </c>
      <c r="D191" s="43">
        <v>12</v>
      </c>
      <c r="E191" s="41" t="s">
        <v>162</v>
      </c>
      <c r="F191" s="118" t="s">
        <v>163</v>
      </c>
      <c r="G191" s="82">
        <f aca="true" t="shared" si="14" ref="G191:H193">G192</f>
        <v>42.338</v>
      </c>
      <c r="H191" s="82">
        <f t="shared" si="14"/>
        <v>0</v>
      </c>
      <c r="I191" s="20">
        <f t="shared" si="11"/>
        <v>0</v>
      </c>
    </row>
    <row r="192" spans="1:9" ht="15.75">
      <c r="A192" s="34" t="s">
        <v>205</v>
      </c>
      <c r="B192" s="67">
        <v>912</v>
      </c>
      <c r="C192" s="24" t="s">
        <v>110</v>
      </c>
      <c r="D192" s="28">
        <v>12</v>
      </c>
      <c r="E192" s="29" t="s">
        <v>206</v>
      </c>
      <c r="F192" s="24" t="s">
        <v>163</v>
      </c>
      <c r="G192" s="61">
        <f t="shared" si="14"/>
        <v>42.338</v>
      </c>
      <c r="H192" s="61">
        <f t="shared" si="14"/>
        <v>0</v>
      </c>
      <c r="I192" s="20">
        <f t="shared" si="11"/>
        <v>0</v>
      </c>
    </row>
    <row r="193" spans="1:9" ht="31.5">
      <c r="A193" s="34" t="s">
        <v>207</v>
      </c>
      <c r="B193" s="67">
        <v>912</v>
      </c>
      <c r="C193" s="24" t="s">
        <v>110</v>
      </c>
      <c r="D193" s="28">
        <v>12</v>
      </c>
      <c r="E193" s="29" t="s">
        <v>208</v>
      </c>
      <c r="F193" s="24" t="s">
        <v>163</v>
      </c>
      <c r="G193" s="61">
        <f t="shared" si="14"/>
        <v>42.338</v>
      </c>
      <c r="H193" s="61">
        <f t="shared" si="14"/>
        <v>0</v>
      </c>
      <c r="I193" s="20">
        <f t="shared" si="11"/>
        <v>0</v>
      </c>
    </row>
    <row r="194" spans="1:9" ht="15.75">
      <c r="A194" s="9" t="s">
        <v>203</v>
      </c>
      <c r="B194" s="15">
        <v>912</v>
      </c>
      <c r="C194" s="35" t="s">
        <v>110</v>
      </c>
      <c r="D194" s="30">
        <v>12</v>
      </c>
      <c r="E194" s="31" t="s">
        <v>208</v>
      </c>
      <c r="F194" s="30" t="s">
        <v>204</v>
      </c>
      <c r="G194" s="44">
        <v>42.338</v>
      </c>
      <c r="H194" s="33">
        <v>0</v>
      </c>
      <c r="I194" s="20">
        <f t="shared" si="11"/>
        <v>0</v>
      </c>
    </row>
    <row r="195" spans="1:11" ht="31.5">
      <c r="A195" s="100" t="s">
        <v>47</v>
      </c>
      <c r="B195" s="100">
        <v>913</v>
      </c>
      <c r="C195" s="101" t="s">
        <v>161</v>
      </c>
      <c r="D195" s="101" t="s">
        <v>161</v>
      </c>
      <c r="E195" s="101" t="s">
        <v>162</v>
      </c>
      <c r="F195" s="101" t="s">
        <v>163</v>
      </c>
      <c r="G195" s="102">
        <f>G196+G200+G205+G274</f>
        <v>134219.234</v>
      </c>
      <c r="H195" s="102">
        <f>H196+H200+H205+H274</f>
        <v>131472.455</v>
      </c>
      <c r="I195" s="126">
        <f t="shared" si="11"/>
        <v>0.9795351313061434</v>
      </c>
      <c r="J195" s="22"/>
      <c r="K195" s="22"/>
    </row>
    <row r="196" spans="1:9" ht="38.25" customHeight="1">
      <c r="A196" s="40" t="s">
        <v>264</v>
      </c>
      <c r="B196" s="105">
        <v>913</v>
      </c>
      <c r="C196" s="17" t="s">
        <v>73</v>
      </c>
      <c r="D196" s="17" t="s">
        <v>161</v>
      </c>
      <c r="E196" s="17" t="s">
        <v>162</v>
      </c>
      <c r="F196" s="17" t="s">
        <v>163</v>
      </c>
      <c r="G196" s="82">
        <f aca="true" t="shared" si="15" ref="G196:H198">G197</f>
        <v>20</v>
      </c>
      <c r="H196" s="82">
        <f t="shared" si="15"/>
        <v>16</v>
      </c>
      <c r="I196" s="20">
        <f t="shared" si="11"/>
        <v>0.8</v>
      </c>
    </row>
    <row r="197" spans="1:9" ht="45" customHeight="1">
      <c r="A197" s="40" t="s">
        <v>270</v>
      </c>
      <c r="B197" s="105">
        <v>913</v>
      </c>
      <c r="C197" s="17" t="s">
        <v>73</v>
      </c>
      <c r="D197" s="17" t="s">
        <v>124</v>
      </c>
      <c r="E197" s="17" t="s">
        <v>162</v>
      </c>
      <c r="F197" s="17" t="s">
        <v>163</v>
      </c>
      <c r="G197" s="82">
        <f t="shared" si="15"/>
        <v>20</v>
      </c>
      <c r="H197" s="82">
        <f t="shared" si="15"/>
        <v>16</v>
      </c>
      <c r="I197" s="20">
        <f t="shared" si="11"/>
        <v>0.8</v>
      </c>
    </row>
    <row r="198" spans="1:9" ht="47.25">
      <c r="A198" s="39" t="s">
        <v>274</v>
      </c>
      <c r="B198" s="106">
        <v>913</v>
      </c>
      <c r="C198" s="24" t="s">
        <v>73</v>
      </c>
      <c r="D198" s="24" t="s">
        <v>124</v>
      </c>
      <c r="E198" s="29" t="s">
        <v>145</v>
      </c>
      <c r="F198" s="24" t="s">
        <v>163</v>
      </c>
      <c r="G198" s="61">
        <f t="shared" si="15"/>
        <v>20</v>
      </c>
      <c r="H198" s="61">
        <f t="shared" si="15"/>
        <v>16</v>
      </c>
      <c r="I198" s="20">
        <f t="shared" si="11"/>
        <v>0.8</v>
      </c>
    </row>
    <row r="199" spans="1:9" ht="31.5">
      <c r="A199" s="9" t="s">
        <v>97</v>
      </c>
      <c r="B199" s="106">
        <v>913</v>
      </c>
      <c r="C199" s="35" t="s">
        <v>73</v>
      </c>
      <c r="D199" s="35" t="s">
        <v>124</v>
      </c>
      <c r="E199" s="31" t="s">
        <v>145</v>
      </c>
      <c r="F199" s="30" t="s">
        <v>100</v>
      </c>
      <c r="G199" s="44">
        <v>20</v>
      </c>
      <c r="H199" s="33">
        <v>16</v>
      </c>
      <c r="I199" s="20">
        <f t="shared" si="11"/>
        <v>0.8</v>
      </c>
    </row>
    <row r="200" spans="1:9" ht="15.75">
      <c r="A200" s="40" t="s">
        <v>356</v>
      </c>
      <c r="B200" s="105">
        <v>913</v>
      </c>
      <c r="C200" s="17" t="s">
        <v>91</v>
      </c>
      <c r="D200" s="17" t="s">
        <v>161</v>
      </c>
      <c r="E200" s="41" t="s">
        <v>162</v>
      </c>
      <c r="F200" s="18" t="s">
        <v>163</v>
      </c>
      <c r="G200" s="82">
        <f aca="true" t="shared" si="16" ref="G200:H203">G201</f>
        <v>27.3</v>
      </c>
      <c r="H200" s="82">
        <f t="shared" si="16"/>
        <v>24.22</v>
      </c>
      <c r="I200" s="20">
        <f t="shared" si="11"/>
        <v>0.8871794871794871</v>
      </c>
    </row>
    <row r="201" spans="1:9" ht="47.25">
      <c r="A201" s="40" t="s">
        <v>362</v>
      </c>
      <c r="B201" s="18" t="s">
        <v>103</v>
      </c>
      <c r="C201" s="17" t="s">
        <v>91</v>
      </c>
      <c r="D201" s="17" t="s">
        <v>73</v>
      </c>
      <c r="E201" s="41" t="s">
        <v>162</v>
      </c>
      <c r="F201" s="17" t="s">
        <v>163</v>
      </c>
      <c r="G201" s="82">
        <f t="shared" si="16"/>
        <v>27.3</v>
      </c>
      <c r="H201" s="82">
        <f t="shared" si="16"/>
        <v>24.22</v>
      </c>
      <c r="I201" s="20">
        <f t="shared" si="11"/>
        <v>0.8871794871794871</v>
      </c>
    </row>
    <row r="202" spans="1:9" ht="31.5">
      <c r="A202" s="34" t="s">
        <v>363</v>
      </c>
      <c r="B202" s="25" t="s">
        <v>103</v>
      </c>
      <c r="C202" s="24" t="s">
        <v>91</v>
      </c>
      <c r="D202" s="24" t="s">
        <v>73</v>
      </c>
      <c r="E202" s="29" t="s">
        <v>364</v>
      </c>
      <c r="F202" s="24" t="s">
        <v>163</v>
      </c>
      <c r="G202" s="61">
        <f t="shared" si="16"/>
        <v>27.3</v>
      </c>
      <c r="H202" s="61">
        <f t="shared" si="16"/>
        <v>24.22</v>
      </c>
      <c r="I202" s="20">
        <f aca="true" t="shared" si="17" ref="I202:I265">H202/G202</f>
        <v>0.8871794871794871</v>
      </c>
    </row>
    <row r="203" spans="1:9" ht="15.75">
      <c r="A203" s="9" t="s">
        <v>365</v>
      </c>
      <c r="B203" s="8" t="s">
        <v>103</v>
      </c>
      <c r="C203" s="35" t="s">
        <v>91</v>
      </c>
      <c r="D203" s="35" t="s">
        <v>73</v>
      </c>
      <c r="E203" s="31" t="s">
        <v>366</v>
      </c>
      <c r="F203" s="35" t="s">
        <v>163</v>
      </c>
      <c r="G203" s="44">
        <f t="shared" si="16"/>
        <v>27.3</v>
      </c>
      <c r="H203" s="44">
        <f t="shared" si="16"/>
        <v>24.22</v>
      </c>
      <c r="I203" s="20">
        <f t="shared" si="17"/>
        <v>0.8871794871794871</v>
      </c>
    </row>
    <row r="204" spans="1:9" ht="31.5">
      <c r="A204" s="12" t="s">
        <v>97</v>
      </c>
      <c r="B204" s="8" t="s">
        <v>103</v>
      </c>
      <c r="C204" s="35" t="s">
        <v>91</v>
      </c>
      <c r="D204" s="35" t="s">
        <v>73</v>
      </c>
      <c r="E204" s="31" t="s">
        <v>366</v>
      </c>
      <c r="F204" s="35" t="s">
        <v>100</v>
      </c>
      <c r="G204" s="32">
        <v>27.3</v>
      </c>
      <c r="H204" s="33">
        <v>24.22</v>
      </c>
      <c r="I204" s="20">
        <f t="shared" si="17"/>
        <v>0.8871794871794871</v>
      </c>
    </row>
    <row r="205" spans="1:9" ht="15.75">
      <c r="A205" s="40" t="s">
        <v>367</v>
      </c>
      <c r="B205" s="18" t="s">
        <v>103</v>
      </c>
      <c r="C205" s="17" t="s">
        <v>84</v>
      </c>
      <c r="D205" s="17" t="s">
        <v>161</v>
      </c>
      <c r="E205" s="41" t="s">
        <v>162</v>
      </c>
      <c r="F205" s="17" t="s">
        <v>163</v>
      </c>
      <c r="G205" s="19">
        <f>G206+G222+G247+G261</f>
        <v>119516.93399999998</v>
      </c>
      <c r="H205" s="19">
        <f>H206+H222+H247+H261</f>
        <v>116878.135</v>
      </c>
      <c r="I205" s="20">
        <f t="shared" si="17"/>
        <v>0.977921128733105</v>
      </c>
    </row>
    <row r="206" spans="1:9" ht="15.75">
      <c r="A206" s="40" t="s">
        <v>368</v>
      </c>
      <c r="B206" s="110">
        <v>913</v>
      </c>
      <c r="C206" s="17" t="s">
        <v>84</v>
      </c>
      <c r="D206" s="43" t="s">
        <v>110</v>
      </c>
      <c r="E206" s="41" t="s">
        <v>162</v>
      </c>
      <c r="F206" s="17" t="s">
        <v>163</v>
      </c>
      <c r="G206" s="82">
        <f>G210+G217+G207</f>
        <v>91409.53199999998</v>
      </c>
      <c r="H206" s="82">
        <f>H210+H217+H207</f>
        <v>89332.735</v>
      </c>
      <c r="I206" s="20">
        <f t="shared" si="17"/>
        <v>0.9772803015773018</v>
      </c>
    </row>
    <row r="207" spans="1:9" ht="15.75">
      <c r="A207" s="34" t="s">
        <v>205</v>
      </c>
      <c r="B207" s="67">
        <v>913</v>
      </c>
      <c r="C207" s="24" t="s">
        <v>84</v>
      </c>
      <c r="D207" s="28" t="s">
        <v>110</v>
      </c>
      <c r="E207" s="29" t="s">
        <v>206</v>
      </c>
      <c r="F207" s="25" t="s">
        <v>163</v>
      </c>
      <c r="G207" s="61">
        <f>G208</f>
        <v>381.999</v>
      </c>
      <c r="H207" s="61">
        <f>H208</f>
        <v>381.999</v>
      </c>
      <c r="I207" s="20">
        <f t="shared" si="17"/>
        <v>1</v>
      </c>
    </row>
    <row r="208" spans="1:9" ht="31.5">
      <c r="A208" s="34" t="s">
        <v>207</v>
      </c>
      <c r="B208" s="67">
        <v>913</v>
      </c>
      <c r="C208" s="24" t="s">
        <v>84</v>
      </c>
      <c r="D208" s="28" t="s">
        <v>110</v>
      </c>
      <c r="E208" s="29" t="s">
        <v>208</v>
      </c>
      <c r="F208" s="25" t="s">
        <v>163</v>
      </c>
      <c r="G208" s="61">
        <f>G209</f>
        <v>381.999</v>
      </c>
      <c r="H208" s="61">
        <f>H209</f>
        <v>381.999</v>
      </c>
      <c r="I208" s="20">
        <f t="shared" si="17"/>
        <v>1</v>
      </c>
    </row>
    <row r="209" spans="1:9" ht="31.5">
      <c r="A209" s="12" t="s">
        <v>97</v>
      </c>
      <c r="B209" s="15">
        <v>913</v>
      </c>
      <c r="C209" s="35" t="s">
        <v>84</v>
      </c>
      <c r="D209" s="30" t="s">
        <v>110</v>
      </c>
      <c r="E209" s="31" t="s">
        <v>208</v>
      </c>
      <c r="F209" s="8" t="s">
        <v>100</v>
      </c>
      <c r="G209" s="44">
        <v>381.999</v>
      </c>
      <c r="H209" s="33">
        <v>381.999</v>
      </c>
      <c r="I209" s="20">
        <f t="shared" si="17"/>
        <v>1</v>
      </c>
    </row>
    <row r="210" spans="1:9" ht="15.75">
      <c r="A210" s="34" t="s">
        <v>369</v>
      </c>
      <c r="B210" s="67">
        <v>913</v>
      </c>
      <c r="C210" s="24" t="s">
        <v>84</v>
      </c>
      <c r="D210" s="28" t="s">
        <v>110</v>
      </c>
      <c r="E210" s="29" t="s">
        <v>370</v>
      </c>
      <c r="F210" s="24" t="s">
        <v>163</v>
      </c>
      <c r="G210" s="61">
        <f>G211</f>
        <v>89674.63299999999</v>
      </c>
      <c r="H210" s="61">
        <f>H211</f>
        <v>87605.311</v>
      </c>
      <c r="I210" s="20">
        <f t="shared" si="17"/>
        <v>0.9769241096308698</v>
      </c>
    </row>
    <row r="211" spans="1:9" ht="31.5">
      <c r="A211" s="27" t="s">
        <v>217</v>
      </c>
      <c r="B211" s="67">
        <v>913</v>
      </c>
      <c r="C211" s="24" t="s">
        <v>84</v>
      </c>
      <c r="D211" s="28" t="s">
        <v>110</v>
      </c>
      <c r="E211" s="29" t="s">
        <v>371</v>
      </c>
      <c r="F211" s="24" t="s">
        <v>163</v>
      </c>
      <c r="G211" s="61">
        <f>G212+G213+G214+G215+G216</f>
        <v>89674.63299999999</v>
      </c>
      <c r="H211" s="61">
        <f>H212+H213+H214+H215+H216</f>
        <v>87605.311</v>
      </c>
      <c r="I211" s="20">
        <f t="shared" si="17"/>
        <v>0.9769241096308698</v>
      </c>
    </row>
    <row r="212" spans="1:9" ht="31.5">
      <c r="A212" s="12" t="s">
        <v>97</v>
      </c>
      <c r="B212" s="15">
        <v>913</v>
      </c>
      <c r="C212" s="35" t="s">
        <v>84</v>
      </c>
      <c r="D212" s="30" t="s">
        <v>110</v>
      </c>
      <c r="E212" s="31" t="s">
        <v>371</v>
      </c>
      <c r="F212" s="35" t="s">
        <v>100</v>
      </c>
      <c r="G212" s="44">
        <v>70987.473</v>
      </c>
      <c r="H212" s="33">
        <v>70023.394</v>
      </c>
      <c r="I212" s="20">
        <f t="shared" si="17"/>
        <v>0.9864190263541287</v>
      </c>
    </row>
    <row r="213" spans="1:9" ht="47.25">
      <c r="A213" s="53" t="s">
        <v>286</v>
      </c>
      <c r="B213" s="15">
        <v>913</v>
      </c>
      <c r="C213" s="35" t="s">
        <v>84</v>
      </c>
      <c r="D213" s="30" t="s">
        <v>110</v>
      </c>
      <c r="E213" s="31" t="s">
        <v>371</v>
      </c>
      <c r="F213" s="35" t="s">
        <v>113</v>
      </c>
      <c r="G213" s="44">
        <v>1091.4</v>
      </c>
      <c r="H213" s="33">
        <v>1032.943</v>
      </c>
      <c r="I213" s="20">
        <f t="shared" si="17"/>
        <v>0.9464385193329667</v>
      </c>
    </row>
    <row r="214" spans="1:9" ht="126">
      <c r="A214" s="10" t="s">
        <v>351</v>
      </c>
      <c r="B214" s="113">
        <v>913</v>
      </c>
      <c r="C214" s="35" t="s">
        <v>84</v>
      </c>
      <c r="D214" s="30" t="s">
        <v>110</v>
      </c>
      <c r="E214" s="31" t="s">
        <v>371</v>
      </c>
      <c r="F214" s="35" t="s">
        <v>101</v>
      </c>
      <c r="G214" s="44">
        <v>0.499</v>
      </c>
      <c r="H214" s="33">
        <v>0.499</v>
      </c>
      <c r="I214" s="20">
        <f t="shared" si="17"/>
        <v>1</v>
      </c>
    </row>
    <row r="215" spans="1:9" ht="48.75" customHeight="1">
      <c r="A215" s="36" t="s">
        <v>249</v>
      </c>
      <c r="B215" s="15">
        <v>913</v>
      </c>
      <c r="C215" s="35" t="s">
        <v>84</v>
      </c>
      <c r="D215" s="30" t="s">
        <v>110</v>
      </c>
      <c r="E215" s="31" t="s">
        <v>371</v>
      </c>
      <c r="F215" s="35" t="s">
        <v>250</v>
      </c>
      <c r="G215" s="44">
        <v>17410.261</v>
      </c>
      <c r="H215" s="33">
        <v>16462.194</v>
      </c>
      <c r="I215" s="20">
        <f t="shared" si="17"/>
        <v>0.9455455033098011</v>
      </c>
    </row>
    <row r="216" spans="1:9" ht="63">
      <c r="A216" s="36" t="s">
        <v>112</v>
      </c>
      <c r="B216" s="15">
        <v>913</v>
      </c>
      <c r="C216" s="35" t="s">
        <v>84</v>
      </c>
      <c r="D216" s="30" t="s">
        <v>110</v>
      </c>
      <c r="E216" s="31" t="s">
        <v>371</v>
      </c>
      <c r="F216" s="8" t="s">
        <v>79</v>
      </c>
      <c r="G216" s="44">
        <v>185</v>
      </c>
      <c r="H216" s="33">
        <v>86.281</v>
      </c>
      <c r="I216" s="20">
        <f t="shared" si="17"/>
        <v>0.4663837837837838</v>
      </c>
    </row>
    <row r="217" spans="1:9" ht="31.5">
      <c r="A217" s="34" t="s">
        <v>260</v>
      </c>
      <c r="B217" s="67">
        <v>913</v>
      </c>
      <c r="C217" s="24" t="s">
        <v>84</v>
      </c>
      <c r="D217" s="28" t="s">
        <v>110</v>
      </c>
      <c r="E217" s="29" t="s">
        <v>261</v>
      </c>
      <c r="F217" s="25" t="s">
        <v>163</v>
      </c>
      <c r="G217" s="26">
        <f>G218+G220</f>
        <v>1352.9</v>
      </c>
      <c r="H217" s="26">
        <f>H218+H220</f>
        <v>1345.425</v>
      </c>
      <c r="I217" s="20">
        <f t="shared" si="17"/>
        <v>0.9944748318427081</v>
      </c>
    </row>
    <row r="218" spans="1:9" ht="47.25">
      <c r="A218" s="23" t="s">
        <v>372</v>
      </c>
      <c r="B218" s="67">
        <v>913</v>
      </c>
      <c r="C218" s="24" t="s">
        <v>84</v>
      </c>
      <c r="D218" s="28" t="s">
        <v>110</v>
      </c>
      <c r="E218" s="29" t="s">
        <v>153</v>
      </c>
      <c r="F218" s="25" t="s">
        <v>163</v>
      </c>
      <c r="G218" s="26">
        <f>G219</f>
        <v>1332.9</v>
      </c>
      <c r="H218" s="26">
        <f>H219</f>
        <v>1325.481</v>
      </c>
      <c r="I218" s="20">
        <f t="shared" si="17"/>
        <v>0.9944339410308349</v>
      </c>
    </row>
    <row r="219" spans="1:9" ht="31.5">
      <c r="A219" s="12" t="s">
        <v>97</v>
      </c>
      <c r="B219" s="15">
        <v>913</v>
      </c>
      <c r="C219" s="35" t="s">
        <v>84</v>
      </c>
      <c r="D219" s="30" t="s">
        <v>110</v>
      </c>
      <c r="E219" s="31" t="s">
        <v>153</v>
      </c>
      <c r="F219" s="8" t="s">
        <v>100</v>
      </c>
      <c r="G219" s="32">
        <v>1332.9</v>
      </c>
      <c r="H219" s="33">
        <v>1325.481</v>
      </c>
      <c r="I219" s="20">
        <f t="shared" si="17"/>
        <v>0.9944339410308349</v>
      </c>
    </row>
    <row r="220" spans="1:9" ht="31.5">
      <c r="A220" s="34" t="s">
        <v>373</v>
      </c>
      <c r="B220" s="67">
        <v>913</v>
      </c>
      <c r="C220" s="24" t="s">
        <v>84</v>
      </c>
      <c r="D220" s="28" t="s">
        <v>110</v>
      </c>
      <c r="E220" s="29" t="s">
        <v>151</v>
      </c>
      <c r="F220" s="25" t="s">
        <v>163</v>
      </c>
      <c r="G220" s="44">
        <f>G221</f>
        <v>20</v>
      </c>
      <c r="H220" s="44">
        <f>H221</f>
        <v>19.944</v>
      </c>
      <c r="I220" s="20">
        <f t="shared" si="17"/>
        <v>0.9972</v>
      </c>
    </row>
    <row r="221" spans="1:9" ht="31.5">
      <c r="A221" s="9" t="s">
        <v>97</v>
      </c>
      <c r="B221" s="15">
        <v>913</v>
      </c>
      <c r="C221" s="35" t="s">
        <v>84</v>
      </c>
      <c r="D221" s="30" t="s">
        <v>110</v>
      </c>
      <c r="E221" s="31" t="s">
        <v>151</v>
      </c>
      <c r="F221" s="8" t="s">
        <v>100</v>
      </c>
      <c r="G221" s="44">
        <v>20</v>
      </c>
      <c r="H221" s="33">
        <v>19.944</v>
      </c>
      <c r="I221" s="20">
        <f t="shared" si="17"/>
        <v>0.9972</v>
      </c>
    </row>
    <row r="222" spans="1:9" ht="15.75">
      <c r="A222" s="40" t="s">
        <v>374</v>
      </c>
      <c r="B222" s="18" t="s">
        <v>103</v>
      </c>
      <c r="C222" s="17" t="s">
        <v>84</v>
      </c>
      <c r="D222" s="43" t="s">
        <v>147</v>
      </c>
      <c r="E222" s="41" t="s">
        <v>162</v>
      </c>
      <c r="F222" s="17" t="s">
        <v>163</v>
      </c>
      <c r="G222" s="19">
        <f>G223+G230+G235+G238+G242</f>
        <v>20738.195</v>
      </c>
      <c r="H222" s="19">
        <f>H223+H230+H235+H238+H242</f>
        <v>20243.256999999998</v>
      </c>
      <c r="I222" s="20">
        <f t="shared" si="17"/>
        <v>0.9761339885173227</v>
      </c>
    </row>
    <row r="223" spans="1:9" ht="47.25">
      <c r="A223" s="34" t="s">
        <v>375</v>
      </c>
      <c r="B223" s="67">
        <v>913</v>
      </c>
      <c r="C223" s="24" t="s">
        <v>84</v>
      </c>
      <c r="D223" s="28" t="s">
        <v>147</v>
      </c>
      <c r="E223" s="29" t="s">
        <v>376</v>
      </c>
      <c r="F223" s="24" t="s">
        <v>163</v>
      </c>
      <c r="G223" s="61">
        <f>G224</f>
        <v>5879.1</v>
      </c>
      <c r="H223" s="61">
        <f>H224</f>
        <v>5612.989999999999</v>
      </c>
      <c r="I223" s="20">
        <f t="shared" si="17"/>
        <v>0.9547362691568435</v>
      </c>
    </row>
    <row r="224" spans="1:9" ht="31.5">
      <c r="A224" s="27" t="s">
        <v>217</v>
      </c>
      <c r="B224" s="67">
        <v>913</v>
      </c>
      <c r="C224" s="24" t="s">
        <v>84</v>
      </c>
      <c r="D224" s="28" t="s">
        <v>147</v>
      </c>
      <c r="E224" s="29" t="s">
        <v>377</v>
      </c>
      <c r="F224" s="24" t="s">
        <v>163</v>
      </c>
      <c r="G224" s="61">
        <f>G225+G226+G227+G228+G229</f>
        <v>5879.1</v>
      </c>
      <c r="H224" s="61">
        <f>H225+H226+H227+H228+H229</f>
        <v>5612.989999999999</v>
      </c>
      <c r="I224" s="20">
        <f t="shared" si="17"/>
        <v>0.9547362691568435</v>
      </c>
    </row>
    <row r="225" spans="1:9" ht="31.5">
      <c r="A225" s="12" t="s">
        <v>97</v>
      </c>
      <c r="B225" s="15">
        <v>913</v>
      </c>
      <c r="C225" s="35" t="s">
        <v>84</v>
      </c>
      <c r="D225" s="30" t="s">
        <v>147</v>
      </c>
      <c r="E225" s="31" t="s">
        <v>377</v>
      </c>
      <c r="F225" s="35" t="s">
        <v>100</v>
      </c>
      <c r="G225" s="44">
        <v>4905.099</v>
      </c>
      <c r="H225" s="33">
        <v>4844.369</v>
      </c>
      <c r="I225" s="20">
        <f t="shared" si="17"/>
        <v>0.9876190062626665</v>
      </c>
    </row>
    <row r="226" spans="1:9" ht="47.25">
      <c r="A226" s="53" t="s">
        <v>286</v>
      </c>
      <c r="B226" s="15">
        <v>913</v>
      </c>
      <c r="C226" s="35" t="s">
        <v>84</v>
      </c>
      <c r="D226" s="30" t="s">
        <v>147</v>
      </c>
      <c r="E226" s="31" t="s">
        <v>377</v>
      </c>
      <c r="F226" s="35" t="s">
        <v>113</v>
      </c>
      <c r="G226" s="44">
        <v>820</v>
      </c>
      <c r="H226" s="33">
        <v>694.726</v>
      </c>
      <c r="I226" s="20">
        <f t="shared" si="17"/>
        <v>0.8472268292682927</v>
      </c>
    </row>
    <row r="227" spans="1:9" ht="126">
      <c r="A227" s="10" t="s">
        <v>351</v>
      </c>
      <c r="B227" s="113">
        <v>913</v>
      </c>
      <c r="C227" s="35" t="s">
        <v>84</v>
      </c>
      <c r="D227" s="30" t="s">
        <v>147</v>
      </c>
      <c r="E227" s="31" t="s">
        <v>377</v>
      </c>
      <c r="F227" s="35" t="s">
        <v>101</v>
      </c>
      <c r="G227" s="44">
        <v>34.901</v>
      </c>
      <c r="H227" s="33">
        <v>34.901</v>
      </c>
      <c r="I227" s="20">
        <f t="shared" si="17"/>
        <v>1</v>
      </c>
    </row>
    <row r="228" spans="1:9" ht="48.75" customHeight="1">
      <c r="A228" s="36" t="s">
        <v>249</v>
      </c>
      <c r="B228" s="15">
        <v>913</v>
      </c>
      <c r="C228" s="35" t="s">
        <v>84</v>
      </c>
      <c r="D228" s="30" t="s">
        <v>147</v>
      </c>
      <c r="E228" s="31" t="s">
        <v>377</v>
      </c>
      <c r="F228" s="35" t="s">
        <v>250</v>
      </c>
      <c r="G228" s="44">
        <v>96</v>
      </c>
      <c r="H228" s="33">
        <v>34.38</v>
      </c>
      <c r="I228" s="20">
        <f t="shared" si="17"/>
        <v>0.358125</v>
      </c>
    </row>
    <row r="229" spans="1:9" ht="63">
      <c r="A229" s="36" t="s">
        <v>112</v>
      </c>
      <c r="B229" s="15">
        <v>913</v>
      </c>
      <c r="C229" s="35" t="s">
        <v>84</v>
      </c>
      <c r="D229" s="30" t="s">
        <v>147</v>
      </c>
      <c r="E229" s="31" t="s">
        <v>377</v>
      </c>
      <c r="F229" s="35" t="s">
        <v>79</v>
      </c>
      <c r="G229" s="44">
        <v>23.1</v>
      </c>
      <c r="H229" s="33">
        <v>4.614</v>
      </c>
      <c r="I229" s="20">
        <f t="shared" si="17"/>
        <v>0.19974025974025972</v>
      </c>
    </row>
    <row r="230" spans="1:9" ht="31.5">
      <c r="A230" s="34" t="s">
        <v>396</v>
      </c>
      <c r="B230" s="67">
        <v>913</v>
      </c>
      <c r="C230" s="24" t="s">
        <v>84</v>
      </c>
      <c r="D230" s="28" t="s">
        <v>147</v>
      </c>
      <c r="E230" s="29" t="s">
        <v>397</v>
      </c>
      <c r="F230" s="24" t="s">
        <v>163</v>
      </c>
      <c r="G230" s="61">
        <f>G231</f>
        <v>3870.0950000000003</v>
      </c>
      <c r="H230" s="61">
        <f>H231</f>
        <v>3687.366</v>
      </c>
      <c r="I230" s="20">
        <f t="shared" si="17"/>
        <v>0.9527843631745473</v>
      </c>
    </row>
    <row r="231" spans="1:9" ht="31.5">
      <c r="A231" s="34" t="s">
        <v>217</v>
      </c>
      <c r="B231" s="67">
        <v>913</v>
      </c>
      <c r="C231" s="24" t="s">
        <v>84</v>
      </c>
      <c r="D231" s="28" t="s">
        <v>147</v>
      </c>
      <c r="E231" s="29" t="s">
        <v>398</v>
      </c>
      <c r="F231" s="24" t="s">
        <v>163</v>
      </c>
      <c r="G231" s="61">
        <f>G232+G233+G234</f>
        <v>3870.0950000000003</v>
      </c>
      <c r="H231" s="61">
        <f>H232+H233+H234</f>
        <v>3687.366</v>
      </c>
      <c r="I231" s="20">
        <f t="shared" si="17"/>
        <v>0.9527843631745473</v>
      </c>
    </row>
    <row r="232" spans="1:9" ht="31.5" customHeight="1">
      <c r="A232" s="9" t="s">
        <v>97</v>
      </c>
      <c r="B232" s="15">
        <v>913</v>
      </c>
      <c r="C232" s="35" t="s">
        <v>84</v>
      </c>
      <c r="D232" s="30" t="s">
        <v>147</v>
      </c>
      <c r="E232" s="31" t="s">
        <v>398</v>
      </c>
      <c r="F232" s="35" t="s">
        <v>100</v>
      </c>
      <c r="G232" s="44">
        <v>3758.26</v>
      </c>
      <c r="H232" s="33">
        <v>3592.522</v>
      </c>
      <c r="I232" s="20">
        <f t="shared" si="17"/>
        <v>0.955900336858014</v>
      </c>
    </row>
    <row r="233" spans="1:9" ht="126">
      <c r="A233" s="10" t="s">
        <v>351</v>
      </c>
      <c r="B233" s="113">
        <v>913</v>
      </c>
      <c r="C233" s="35" t="s">
        <v>84</v>
      </c>
      <c r="D233" s="30" t="s">
        <v>147</v>
      </c>
      <c r="E233" s="31" t="s">
        <v>398</v>
      </c>
      <c r="F233" s="35" t="s">
        <v>101</v>
      </c>
      <c r="G233" s="44">
        <v>22.541</v>
      </c>
      <c r="H233" s="33">
        <v>22.541</v>
      </c>
      <c r="I233" s="20">
        <f t="shared" si="17"/>
        <v>1</v>
      </c>
    </row>
    <row r="234" spans="1:9" ht="63">
      <c r="A234" s="36" t="s">
        <v>112</v>
      </c>
      <c r="B234" s="15">
        <v>913</v>
      </c>
      <c r="C234" s="35" t="s">
        <v>84</v>
      </c>
      <c r="D234" s="30" t="s">
        <v>147</v>
      </c>
      <c r="E234" s="31" t="s">
        <v>398</v>
      </c>
      <c r="F234" s="35" t="s">
        <v>79</v>
      </c>
      <c r="G234" s="44">
        <v>89.294</v>
      </c>
      <c r="H234" s="33">
        <v>72.303</v>
      </c>
      <c r="I234" s="20">
        <f t="shared" si="17"/>
        <v>0.8097184581270858</v>
      </c>
    </row>
    <row r="235" spans="1:9" ht="31.5">
      <c r="A235" s="34" t="s">
        <v>418</v>
      </c>
      <c r="B235" s="67">
        <v>913</v>
      </c>
      <c r="C235" s="24" t="s">
        <v>84</v>
      </c>
      <c r="D235" s="28" t="s">
        <v>147</v>
      </c>
      <c r="E235" s="29" t="s">
        <v>419</v>
      </c>
      <c r="F235" s="35" t="s">
        <v>163</v>
      </c>
      <c r="G235" s="61">
        <f>G236</f>
        <v>465</v>
      </c>
      <c r="H235" s="61">
        <f>H236</f>
        <v>450.542</v>
      </c>
      <c r="I235" s="20">
        <f t="shared" si="17"/>
        <v>0.9689075268817203</v>
      </c>
    </row>
    <row r="236" spans="1:9" ht="47.25">
      <c r="A236" s="34" t="s">
        <v>420</v>
      </c>
      <c r="B236" s="67">
        <v>913</v>
      </c>
      <c r="C236" s="24" t="s">
        <v>84</v>
      </c>
      <c r="D236" s="28" t="s">
        <v>147</v>
      </c>
      <c r="E236" s="29" t="s">
        <v>421</v>
      </c>
      <c r="F236" s="24" t="s">
        <v>163</v>
      </c>
      <c r="G236" s="61">
        <f>G237</f>
        <v>465</v>
      </c>
      <c r="H236" s="61">
        <f>H237</f>
        <v>450.542</v>
      </c>
      <c r="I236" s="20">
        <f t="shared" si="17"/>
        <v>0.9689075268817203</v>
      </c>
    </row>
    <row r="237" spans="1:9" ht="31.5">
      <c r="A237" s="9" t="s">
        <v>97</v>
      </c>
      <c r="B237" s="15">
        <v>913</v>
      </c>
      <c r="C237" s="35" t="s">
        <v>84</v>
      </c>
      <c r="D237" s="30" t="s">
        <v>147</v>
      </c>
      <c r="E237" s="31" t="s">
        <v>421</v>
      </c>
      <c r="F237" s="35" t="s">
        <v>100</v>
      </c>
      <c r="G237" s="44">
        <v>465</v>
      </c>
      <c r="H237" s="33">
        <v>450.542</v>
      </c>
      <c r="I237" s="20">
        <f t="shared" si="17"/>
        <v>0.9689075268817203</v>
      </c>
    </row>
    <row r="238" spans="1:9" ht="15.75">
      <c r="A238" s="34" t="s">
        <v>185</v>
      </c>
      <c r="B238" s="67">
        <v>913</v>
      </c>
      <c r="C238" s="24" t="s">
        <v>84</v>
      </c>
      <c r="D238" s="28" t="s">
        <v>147</v>
      </c>
      <c r="E238" s="29" t="s">
        <v>186</v>
      </c>
      <c r="F238" s="24" t="s">
        <v>163</v>
      </c>
      <c r="G238" s="61">
        <f aca="true" t="shared" si="18" ref="G238:H240">G239</f>
        <v>10059</v>
      </c>
      <c r="H238" s="61">
        <f t="shared" si="18"/>
        <v>10055.189</v>
      </c>
      <c r="I238" s="20">
        <f t="shared" si="17"/>
        <v>0.9996211353017199</v>
      </c>
    </row>
    <row r="239" spans="1:9" ht="94.5">
      <c r="A239" s="34" t="s">
        <v>187</v>
      </c>
      <c r="B239" s="67">
        <v>913</v>
      </c>
      <c r="C239" s="24" t="s">
        <v>84</v>
      </c>
      <c r="D239" s="28" t="s">
        <v>147</v>
      </c>
      <c r="E239" s="29" t="s">
        <v>188</v>
      </c>
      <c r="F239" s="24" t="s">
        <v>163</v>
      </c>
      <c r="G239" s="61">
        <f t="shared" si="18"/>
        <v>10059</v>
      </c>
      <c r="H239" s="61">
        <f t="shared" si="18"/>
        <v>10055.189</v>
      </c>
      <c r="I239" s="20">
        <f t="shared" si="17"/>
        <v>0.9996211353017199</v>
      </c>
    </row>
    <row r="240" spans="1:9" ht="31.5">
      <c r="A240" s="34" t="s">
        <v>424</v>
      </c>
      <c r="B240" s="67">
        <v>913</v>
      </c>
      <c r="C240" s="24" t="s">
        <v>84</v>
      </c>
      <c r="D240" s="28" t="s">
        <v>147</v>
      </c>
      <c r="E240" s="29" t="s">
        <v>425</v>
      </c>
      <c r="F240" s="24" t="s">
        <v>163</v>
      </c>
      <c r="G240" s="61">
        <f t="shared" si="18"/>
        <v>10059</v>
      </c>
      <c r="H240" s="61">
        <f t="shared" si="18"/>
        <v>10055.189</v>
      </c>
      <c r="I240" s="20">
        <f t="shared" si="17"/>
        <v>0.9996211353017199</v>
      </c>
    </row>
    <row r="241" spans="1:9" ht="31.5">
      <c r="A241" s="9" t="s">
        <v>97</v>
      </c>
      <c r="B241" s="15">
        <v>913</v>
      </c>
      <c r="C241" s="35" t="s">
        <v>84</v>
      </c>
      <c r="D241" s="30" t="s">
        <v>147</v>
      </c>
      <c r="E241" s="31" t="s">
        <v>425</v>
      </c>
      <c r="F241" s="35" t="s">
        <v>100</v>
      </c>
      <c r="G241" s="44">
        <v>10059</v>
      </c>
      <c r="H241" s="33">
        <v>10055.189</v>
      </c>
      <c r="I241" s="20">
        <f t="shared" si="17"/>
        <v>0.9996211353017199</v>
      </c>
    </row>
    <row r="242" spans="1:9" ht="31.5">
      <c r="A242" s="34" t="s">
        <v>260</v>
      </c>
      <c r="B242" s="25" t="s">
        <v>103</v>
      </c>
      <c r="C242" s="24" t="s">
        <v>84</v>
      </c>
      <c r="D242" s="28" t="s">
        <v>147</v>
      </c>
      <c r="E242" s="29" t="s">
        <v>261</v>
      </c>
      <c r="F242" s="24" t="s">
        <v>163</v>
      </c>
      <c r="G242" s="26">
        <f>G243+G245</f>
        <v>465</v>
      </c>
      <c r="H242" s="26">
        <f>H243+H245</f>
        <v>437.17</v>
      </c>
      <c r="I242" s="20">
        <f t="shared" si="17"/>
        <v>0.9401505376344086</v>
      </c>
    </row>
    <row r="243" spans="1:9" ht="47.25">
      <c r="A243" s="23" t="s">
        <v>372</v>
      </c>
      <c r="B243" s="67">
        <v>913</v>
      </c>
      <c r="C243" s="24" t="s">
        <v>84</v>
      </c>
      <c r="D243" s="28" t="s">
        <v>147</v>
      </c>
      <c r="E243" s="29" t="s">
        <v>153</v>
      </c>
      <c r="F243" s="25" t="s">
        <v>163</v>
      </c>
      <c r="G243" s="26">
        <f>G244</f>
        <v>350</v>
      </c>
      <c r="H243" s="26">
        <f>H244</f>
        <v>322.17</v>
      </c>
      <c r="I243" s="20">
        <f t="shared" si="17"/>
        <v>0.9204857142857144</v>
      </c>
    </row>
    <row r="244" spans="1:9" ht="31.5">
      <c r="A244" s="12" t="s">
        <v>97</v>
      </c>
      <c r="B244" s="15">
        <v>913</v>
      </c>
      <c r="C244" s="35" t="s">
        <v>84</v>
      </c>
      <c r="D244" s="30" t="s">
        <v>147</v>
      </c>
      <c r="E244" s="31" t="s">
        <v>153</v>
      </c>
      <c r="F244" s="8" t="s">
        <v>100</v>
      </c>
      <c r="G244" s="32">
        <v>350</v>
      </c>
      <c r="H244" s="33">
        <v>322.17</v>
      </c>
      <c r="I244" s="20">
        <f t="shared" si="17"/>
        <v>0.9204857142857144</v>
      </c>
    </row>
    <row r="245" spans="1:9" ht="31.5">
      <c r="A245" s="39" t="s">
        <v>437</v>
      </c>
      <c r="B245" s="25" t="s">
        <v>103</v>
      </c>
      <c r="C245" s="24" t="s">
        <v>84</v>
      </c>
      <c r="D245" s="28" t="s">
        <v>147</v>
      </c>
      <c r="E245" s="29" t="s">
        <v>146</v>
      </c>
      <c r="F245" s="24" t="s">
        <v>163</v>
      </c>
      <c r="G245" s="26">
        <f>G246</f>
        <v>115</v>
      </c>
      <c r="H245" s="26">
        <f>H246</f>
        <v>115</v>
      </c>
      <c r="I245" s="20">
        <f t="shared" si="17"/>
        <v>1</v>
      </c>
    </row>
    <row r="246" spans="1:9" ht="31.5">
      <c r="A246" s="9" t="s">
        <v>94</v>
      </c>
      <c r="B246" s="8" t="s">
        <v>103</v>
      </c>
      <c r="C246" s="35" t="s">
        <v>84</v>
      </c>
      <c r="D246" s="30" t="s">
        <v>147</v>
      </c>
      <c r="E246" s="31" t="s">
        <v>146</v>
      </c>
      <c r="F246" s="35" t="s">
        <v>100</v>
      </c>
      <c r="G246" s="32">
        <v>115</v>
      </c>
      <c r="H246" s="33">
        <v>115</v>
      </c>
      <c r="I246" s="20">
        <f t="shared" si="17"/>
        <v>1</v>
      </c>
    </row>
    <row r="247" spans="1:9" ht="31.5">
      <c r="A247" s="40" t="s">
        <v>438</v>
      </c>
      <c r="B247" s="105">
        <v>913</v>
      </c>
      <c r="C247" s="17" t="s">
        <v>84</v>
      </c>
      <c r="D247" s="43" t="s">
        <v>84</v>
      </c>
      <c r="E247" s="41" t="s">
        <v>162</v>
      </c>
      <c r="F247" s="17" t="s">
        <v>163</v>
      </c>
      <c r="G247" s="19">
        <f>G248+G254</f>
        <v>454.909</v>
      </c>
      <c r="H247" s="19">
        <f>H248+H254</f>
        <v>449.545</v>
      </c>
      <c r="I247" s="20">
        <f t="shared" si="17"/>
        <v>0.9882086307371365</v>
      </c>
    </row>
    <row r="248" spans="1:9" ht="31.5">
      <c r="A248" s="34" t="s">
        <v>443</v>
      </c>
      <c r="B248" s="106">
        <v>913</v>
      </c>
      <c r="C248" s="24" t="s">
        <v>84</v>
      </c>
      <c r="D248" s="28" t="s">
        <v>84</v>
      </c>
      <c r="E248" s="29" t="s">
        <v>444</v>
      </c>
      <c r="F248" s="24" t="s">
        <v>163</v>
      </c>
      <c r="G248" s="26">
        <f>G249</f>
        <v>375.515</v>
      </c>
      <c r="H248" s="26">
        <f>H249</f>
        <v>371.735</v>
      </c>
      <c r="I248" s="20">
        <f t="shared" si="17"/>
        <v>0.9899338242147452</v>
      </c>
    </row>
    <row r="249" spans="1:9" ht="15.75">
      <c r="A249" s="34" t="s">
        <v>445</v>
      </c>
      <c r="B249" s="106">
        <v>913</v>
      </c>
      <c r="C249" s="24" t="s">
        <v>84</v>
      </c>
      <c r="D249" s="28" t="s">
        <v>84</v>
      </c>
      <c r="E249" s="29" t="s">
        <v>446</v>
      </c>
      <c r="F249" s="24" t="s">
        <v>163</v>
      </c>
      <c r="G249" s="26">
        <f>G250+G252</f>
        <v>375.515</v>
      </c>
      <c r="H249" s="26">
        <f>H250+H252</f>
        <v>371.735</v>
      </c>
      <c r="I249" s="20">
        <f t="shared" si="17"/>
        <v>0.9899338242147452</v>
      </c>
    </row>
    <row r="250" spans="1:9" ht="31.5">
      <c r="A250" s="60" t="s">
        <v>447</v>
      </c>
      <c r="B250" s="67">
        <v>913</v>
      </c>
      <c r="C250" s="24" t="s">
        <v>84</v>
      </c>
      <c r="D250" s="28" t="s">
        <v>84</v>
      </c>
      <c r="E250" s="29" t="s">
        <v>448</v>
      </c>
      <c r="F250" s="25" t="s">
        <v>163</v>
      </c>
      <c r="G250" s="26">
        <f>G251</f>
        <v>285.95</v>
      </c>
      <c r="H250" s="26">
        <f>H251</f>
        <v>285.95</v>
      </c>
      <c r="I250" s="20">
        <f t="shared" si="17"/>
        <v>1</v>
      </c>
    </row>
    <row r="251" spans="1:9" ht="31.5">
      <c r="A251" s="12" t="s">
        <v>97</v>
      </c>
      <c r="B251" s="15">
        <v>913</v>
      </c>
      <c r="C251" s="35" t="s">
        <v>84</v>
      </c>
      <c r="D251" s="30" t="s">
        <v>84</v>
      </c>
      <c r="E251" s="31" t="s">
        <v>448</v>
      </c>
      <c r="F251" s="8" t="s">
        <v>100</v>
      </c>
      <c r="G251" s="32">
        <v>285.95</v>
      </c>
      <c r="H251" s="33">
        <v>285.95</v>
      </c>
      <c r="I251" s="20">
        <f t="shared" si="17"/>
        <v>1</v>
      </c>
    </row>
    <row r="252" spans="1:9" ht="31.5">
      <c r="A252" s="27" t="s">
        <v>449</v>
      </c>
      <c r="B252" s="67">
        <v>913</v>
      </c>
      <c r="C252" s="24" t="s">
        <v>84</v>
      </c>
      <c r="D252" s="28" t="s">
        <v>84</v>
      </c>
      <c r="E252" s="29" t="s">
        <v>450</v>
      </c>
      <c r="F252" s="25" t="s">
        <v>163</v>
      </c>
      <c r="G252" s="26">
        <f>G253</f>
        <v>89.565</v>
      </c>
      <c r="H252" s="26">
        <f>H253</f>
        <v>85.785</v>
      </c>
      <c r="I252" s="20">
        <f t="shared" si="17"/>
        <v>0.9577960140679953</v>
      </c>
    </row>
    <row r="253" spans="1:9" ht="47.25" customHeight="1">
      <c r="A253" s="36" t="s">
        <v>249</v>
      </c>
      <c r="B253" s="15">
        <v>913</v>
      </c>
      <c r="C253" s="35" t="s">
        <v>84</v>
      </c>
      <c r="D253" s="30" t="s">
        <v>84</v>
      </c>
      <c r="E253" s="31" t="s">
        <v>450</v>
      </c>
      <c r="F253" s="8" t="s">
        <v>250</v>
      </c>
      <c r="G253" s="44">
        <v>89.565</v>
      </c>
      <c r="H253" s="33">
        <v>85.785</v>
      </c>
      <c r="I253" s="20">
        <f t="shared" si="17"/>
        <v>0.9577960140679953</v>
      </c>
    </row>
    <row r="254" spans="1:9" ht="31.5">
      <c r="A254" s="34" t="s">
        <v>260</v>
      </c>
      <c r="B254" s="106">
        <v>913</v>
      </c>
      <c r="C254" s="24" t="s">
        <v>84</v>
      </c>
      <c r="D254" s="28" t="s">
        <v>84</v>
      </c>
      <c r="E254" s="29" t="s">
        <v>261</v>
      </c>
      <c r="F254" s="24" t="s">
        <v>163</v>
      </c>
      <c r="G254" s="26">
        <f>G255+G257+G259</f>
        <v>79.394</v>
      </c>
      <c r="H254" s="26">
        <f>H255+H257+H259</f>
        <v>77.81</v>
      </c>
      <c r="I254" s="20">
        <f t="shared" si="17"/>
        <v>0.9800488701917021</v>
      </c>
    </row>
    <row r="255" spans="1:9" ht="31.5">
      <c r="A255" s="34" t="s">
        <v>452</v>
      </c>
      <c r="B255" s="106">
        <v>913</v>
      </c>
      <c r="C255" s="24" t="s">
        <v>84</v>
      </c>
      <c r="D255" s="28" t="s">
        <v>84</v>
      </c>
      <c r="E255" s="29" t="s">
        <v>102</v>
      </c>
      <c r="F255" s="24" t="s">
        <v>163</v>
      </c>
      <c r="G255" s="26">
        <f>G256</f>
        <v>49</v>
      </c>
      <c r="H255" s="26">
        <f>H256</f>
        <v>47.416</v>
      </c>
      <c r="I255" s="20">
        <f t="shared" si="17"/>
        <v>0.967673469387755</v>
      </c>
    </row>
    <row r="256" spans="1:9" ht="31.5">
      <c r="A256" s="9" t="s">
        <v>97</v>
      </c>
      <c r="B256" s="5">
        <v>913</v>
      </c>
      <c r="C256" s="35" t="s">
        <v>84</v>
      </c>
      <c r="D256" s="30" t="s">
        <v>84</v>
      </c>
      <c r="E256" s="31" t="s">
        <v>102</v>
      </c>
      <c r="F256" s="35" t="s">
        <v>100</v>
      </c>
      <c r="G256" s="44">
        <v>49</v>
      </c>
      <c r="H256" s="33">
        <v>47.416</v>
      </c>
      <c r="I256" s="20">
        <f t="shared" si="17"/>
        <v>0.967673469387755</v>
      </c>
    </row>
    <row r="257" spans="1:9" ht="31.5">
      <c r="A257" s="34" t="s">
        <v>453</v>
      </c>
      <c r="B257" s="106">
        <v>913</v>
      </c>
      <c r="C257" s="24" t="s">
        <v>84</v>
      </c>
      <c r="D257" s="28" t="s">
        <v>84</v>
      </c>
      <c r="E257" s="29" t="s">
        <v>106</v>
      </c>
      <c r="F257" s="24" t="s">
        <v>163</v>
      </c>
      <c r="G257" s="26">
        <f>G258</f>
        <v>20.394</v>
      </c>
      <c r="H257" s="26">
        <f>H258</f>
        <v>20.394</v>
      </c>
      <c r="I257" s="20">
        <f t="shared" si="17"/>
        <v>1</v>
      </c>
    </row>
    <row r="258" spans="1:9" ht="31.5">
      <c r="A258" s="9" t="s">
        <v>97</v>
      </c>
      <c r="B258" s="5">
        <v>913</v>
      </c>
      <c r="C258" s="8" t="s">
        <v>84</v>
      </c>
      <c r="D258" s="6" t="s">
        <v>84</v>
      </c>
      <c r="E258" s="7" t="s">
        <v>106</v>
      </c>
      <c r="F258" s="35" t="s">
        <v>100</v>
      </c>
      <c r="G258" s="44">
        <v>20.394</v>
      </c>
      <c r="H258" s="33">
        <v>20.394</v>
      </c>
      <c r="I258" s="20">
        <f t="shared" si="17"/>
        <v>1</v>
      </c>
    </row>
    <row r="259" spans="1:9" ht="47.25">
      <c r="A259" s="79" t="s">
        <v>454</v>
      </c>
      <c r="B259" s="106">
        <v>913</v>
      </c>
      <c r="C259" s="24" t="s">
        <v>84</v>
      </c>
      <c r="D259" s="28" t="s">
        <v>84</v>
      </c>
      <c r="E259" s="29" t="s">
        <v>134</v>
      </c>
      <c r="F259" s="24" t="s">
        <v>163</v>
      </c>
      <c r="G259" s="26">
        <f>G260</f>
        <v>10</v>
      </c>
      <c r="H259" s="26">
        <f>H260</f>
        <v>10</v>
      </c>
      <c r="I259" s="20">
        <f t="shared" si="17"/>
        <v>1</v>
      </c>
    </row>
    <row r="260" spans="1:9" ht="31.5">
      <c r="A260" s="9" t="s">
        <v>97</v>
      </c>
      <c r="B260" s="5">
        <v>913</v>
      </c>
      <c r="C260" s="35" t="s">
        <v>84</v>
      </c>
      <c r="D260" s="30" t="s">
        <v>84</v>
      </c>
      <c r="E260" s="31" t="s">
        <v>134</v>
      </c>
      <c r="F260" s="35" t="s">
        <v>100</v>
      </c>
      <c r="G260" s="44">
        <v>10</v>
      </c>
      <c r="H260" s="33">
        <v>10</v>
      </c>
      <c r="I260" s="20">
        <f t="shared" si="17"/>
        <v>1</v>
      </c>
    </row>
    <row r="261" spans="1:9" ht="31.5">
      <c r="A261" s="40" t="s">
        <v>455</v>
      </c>
      <c r="B261" s="110">
        <v>913</v>
      </c>
      <c r="C261" s="17" t="s">
        <v>84</v>
      </c>
      <c r="D261" s="43" t="s">
        <v>98</v>
      </c>
      <c r="E261" s="41" t="s">
        <v>162</v>
      </c>
      <c r="F261" s="17" t="s">
        <v>163</v>
      </c>
      <c r="G261" s="82">
        <f>G265+G269+G262</f>
        <v>6914.298</v>
      </c>
      <c r="H261" s="82">
        <f>H265+H269+H262</f>
        <v>6852.598</v>
      </c>
      <c r="I261" s="20">
        <f t="shared" si="17"/>
        <v>0.9910764621368648</v>
      </c>
    </row>
    <row r="262" spans="1:9" ht="31.5">
      <c r="A262" s="39" t="s">
        <v>412</v>
      </c>
      <c r="B262" s="67">
        <v>913</v>
      </c>
      <c r="C262" s="24" t="s">
        <v>84</v>
      </c>
      <c r="D262" s="28" t="s">
        <v>98</v>
      </c>
      <c r="E262" s="63" t="s">
        <v>413</v>
      </c>
      <c r="F262" s="24" t="s">
        <v>163</v>
      </c>
      <c r="G262" s="61">
        <f>G263</f>
        <v>40</v>
      </c>
      <c r="H262" s="61">
        <f>H263</f>
        <v>40</v>
      </c>
      <c r="I262" s="20">
        <f t="shared" si="17"/>
        <v>1</v>
      </c>
    </row>
    <row r="263" spans="1:9" ht="34.5" customHeight="1">
      <c r="A263" s="39" t="s">
        <v>456</v>
      </c>
      <c r="B263" s="67">
        <v>913</v>
      </c>
      <c r="C263" s="24" t="s">
        <v>84</v>
      </c>
      <c r="D263" s="28" t="s">
        <v>98</v>
      </c>
      <c r="E263" s="63" t="s">
        <v>457</v>
      </c>
      <c r="F263" s="24" t="s">
        <v>163</v>
      </c>
      <c r="G263" s="44">
        <f>G264</f>
        <v>40</v>
      </c>
      <c r="H263" s="44">
        <f>H264</f>
        <v>40</v>
      </c>
      <c r="I263" s="20">
        <f t="shared" si="17"/>
        <v>1</v>
      </c>
    </row>
    <row r="264" spans="1:9" ht="31.5">
      <c r="A264" s="9" t="s">
        <v>97</v>
      </c>
      <c r="B264" s="15">
        <v>913</v>
      </c>
      <c r="C264" s="35" t="s">
        <v>84</v>
      </c>
      <c r="D264" s="30" t="s">
        <v>98</v>
      </c>
      <c r="E264" s="64" t="s">
        <v>457</v>
      </c>
      <c r="F264" s="35" t="s">
        <v>100</v>
      </c>
      <c r="G264" s="44">
        <v>40</v>
      </c>
      <c r="H264" s="33">
        <v>40</v>
      </c>
      <c r="I264" s="20">
        <f t="shared" si="17"/>
        <v>1</v>
      </c>
    </row>
    <row r="265" spans="1:9" ht="110.25">
      <c r="A265" s="34" t="s">
        <v>458</v>
      </c>
      <c r="B265" s="67">
        <v>913</v>
      </c>
      <c r="C265" s="24" t="s">
        <v>84</v>
      </c>
      <c r="D265" s="28" t="s">
        <v>98</v>
      </c>
      <c r="E265" s="29" t="s">
        <v>459</v>
      </c>
      <c r="F265" s="24" t="s">
        <v>163</v>
      </c>
      <c r="G265" s="61">
        <f>G266</f>
        <v>6553.523</v>
      </c>
      <c r="H265" s="61">
        <f>H266</f>
        <v>6494.252</v>
      </c>
      <c r="I265" s="20">
        <f t="shared" si="17"/>
        <v>0.990955856872708</v>
      </c>
    </row>
    <row r="266" spans="1:9" ht="31.5">
      <c r="A266" s="34" t="s">
        <v>217</v>
      </c>
      <c r="B266" s="67">
        <v>913</v>
      </c>
      <c r="C266" s="24" t="s">
        <v>84</v>
      </c>
      <c r="D266" s="28" t="s">
        <v>98</v>
      </c>
      <c r="E266" s="29" t="s">
        <v>460</v>
      </c>
      <c r="F266" s="24" t="s">
        <v>163</v>
      </c>
      <c r="G266" s="61">
        <f>G267+G268</f>
        <v>6553.523</v>
      </c>
      <c r="H266" s="61">
        <f>H267+H268</f>
        <v>6494.252</v>
      </c>
      <c r="I266" s="20">
        <f aca="true" t="shared" si="19" ref="I266:I329">H266/G266</f>
        <v>0.990955856872708</v>
      </c>
    </row>
    <row r="267" spans="1:9" ht="31.5">
      <c r="A267" s="9" t="s">
        <v>97</v>
      </c>
      <c r="B267" s="15">
        <v>913</v>
      </c>
      <c r="C267" s="35" t="s">
        <v>84</v>
      </c>
      <c r="D267" s="30" t="s">
        <v>98</v>
      </c>
      <c r="E267" s="31" t="s">
        <v>460</v>
      </c>
      <c r="F267" s="35" t="s">
        <v>100</v>
      </c>
      <c r="G267" s="44">
        <v>6498.54</v>
      </c>
      <c r="H267" s="33">
        <v>6469.269</v>
      </c>
      <c r="I267" s="20">
        <f t="shared" si="19"/>
        <v>0.9954957575086096</v>
      </c>
    </row>
    <row r="268" spans="1:9" ht="63">
      <c r="A268" s="36" t="s">
        <v>112</v>
      </c>
      <c r="B268" s="15">
        <v>913</v>
      </c>
      <c r="C268" s="35" t="s">
        <v>84</v>
      </c>
      <c r="D268" s="30" t="s">
        <v>98</v>
      </c>
      <c r="E268" s="31" t="s">
        <v>460</v>
      </c>
      <c r="F268" s="35" t="s">
        <v>79</v>
      </c>
      <c r="G268" s="44">
        <v>54.983</v>
      </c>
      <c r="H268" s="33">
        <v>24.983</v>
      </c>
      <c r="I268" s="20">
        <f t="shared" si="19"/>
        <v>0.4543768073768256</v>
      </c>
    </row>
    <row r="269" spans="1:9" ht="31.5">
      <c r="A269" s="34" t="s">
        <v>260</v>
      </c>
      <c r="B269" s="67">
        <v>913</v>
      </c>
      <c r="C269" s="24" t="s">
        <v>84</v>
      </c>
      <c r="D269" s="28" t="s">
        <v>98</v>
      </c>
      <c r="E269" s="29" t="s">
        <v>261</v>
      </c>
      <c r="F269" s="24" t="s">
        <v>163</v>
      </c>
      <c r="G269" s="61">
        <f>G270+G272</f>
        <v>320.775</v>
      </c>
      <c r="H269" s="61">
        <f>H270+H272</f>
        <v>318.346</v>
      </c>
      <c r="I269" s="20">
        <f t="shared" si="19"/>
        <v>0.9924277141298419</v>
      </c>
    </row>
    <row r="270" spans="1:9" ht="31.5">
      <c r="A270" s="34" t="s">
        <v>452</v>
      </c>
      <c r="B270" s="67">
        <v>913</v>
      </c>
      <c r="C270" s="24" t="s">
        <v>84</v>
      </c>
      <c r="D270" s="28" t="s">
        <v>98</v>
      </c>
      <c r="E270" s="29" t="s">
        <v>102</v>
      </c>
      <c r="F270" s="24" t="s">
        <v>163</v>
      </c>
      <c r="G270" s="61">
        <f>G271</f>
        <v>77</v>
      </c>
      <c r="H270" s="61">
        <f>H271</f>
        <v>76.995</v>
      </c>
      <c r="I270" s="20">
        <f t="shared" si="19"/>
        <v>0.999935064935065</v>
      </c>
    </row>
    <row r="271" spans="1:9" ht="31.5">
      <c r="A271" s="9" t="s">
        <v>97</v>
      </c>
      <c r="B271" s="15">
        <v>913</v>
      </c>
      <c r="C271" s="35" t="s">
        <v>84</v>
      </c>
      <c r="D271" s="30" t="s">
        <v>98</v>
      </c>
      <c r="E271" s="31" t="s">
        <v>102</v>
      </c>
      <c r="F271" s="35" t="s">
        <v>100</v>
      </c>
      <c r="G271" s="44">
        <v>77</v>
      </c>
      <c r="H271" s="33">
        <v>76.995</v>
      </c>
      <c r="I271" s="20">
        <f t="shared" si="19"/>
        <v>0.999935064935065</v>
      </c>
    </row>
    <row r="272" spans="1:9" ht="31.5">
      <c r="A272" s="34" t="s">
        <v>373</v>
      </c>
      <c r="B272" s="67">
        <v>913</v>
      </c>
      <c r="C272" s="24" t="s">
        <v>84</v>
      </c>
      <c r="D272" s="28" t="s">
        <v>98</v>
      </c>
      <c r="E272" s="29" t="s">
        <v>151</v>
      </c>
      <c r="F272" s="24" t="s">
        <v>163</v>
      </c>
      <c r="G272" s="44">
        <f>G273</f>
        <v>243.775</v>
      </c>
      <c r="H272" s="44">
        <f>H273</f>
        <v>241.351</v>
      </c>
      <c r="I272" s="20">
        <f t="shared" si="19"/>
        <v>0.9900564044713362</v>
      </c>
    </row>
    <row r="273" spans="1:9" ht="31.5">
      <c r="A273" s="9" t="s">
        <v>97</v>
      </c>
      <c r="B273" s="15">
        <v>913</v>
      </c>
      <c r="C273" s="35" t="s">
        <v>84</v>
      </c>
      <c r="D273" s="30" t="s">
        <v>98</v>
      </c>
      <c r="E273" s="31" t="s">
        <v>151</v>
      </c>
      <c r="F273" s="35" t="s">
        <v>100</v>
      </c>
      <c r="G273" s="44">
        <v>243.775</v>
      </c>
      <c r="H273" s="33">
        <v>241.351</v>
      </c>
      <c r="I273" s="20">
        <f t="shared" si="19"/>
        <v>0.9900564044713362</v>
      </c>
    </row>
    <row r="274" spans="1:9" ht="15.75">
      <c r="A274" s="40" t="s">
        <v>521</v>
      </c>
      <c r="B274" s="105">
        <v>913</v>
      </c>
      <c r="C274" s="43">
        <v>10</v>
      </c>
      <c r="D274" s="43" t="s">
        <v>161</v>
      </c>
      <c r="E274" s="41" t="s">
        <v>162</v>
      </c>
      <c r="F274" s="17" t="s">
        <v>163</v>
      </c>
      <c r="G274" s="19">
        <f>G279+G275</f>
        <v>14655</v>
      </c>
      <c r="H274" s="19">
        <f>H279+H275</f>
        <v>14554.1</v>
      </c>
      <c r="I274" s="20">
        <f t="shared" si="19"/>
        <v>0.9931149778232685</v>
      </c>
    </row>
    <row r="275" spans="1:9" ht="31.5">
      <c r="A275" s="40" t="s">
        <v>529</v>
      </c>
      <c r="B275" s="105">
        <v>913</v>
      </c>
      <c r="C275" s="43">
        <v>10</v>
      </c>
      <c r="D275" s="43" t="s">
        <v>73</v>
      </c>
      <c r="E275" s="41" t="s">
        <v>162</v>
      </c>
      <c r="F275" s="18" t="s">
        <v>163</v>
      </c>
      <c r="G275" s="19">
        <f aca="true" t="shared" si="20" ref="G275:H277">G276</f>
        <v>90</v>
      </c>
      <c r="H275" s="19">
        <f t="shared" si="20"/>
        <v>90</v>
      </c>
      <c r="I275" s="20">
        <f t="shared" si="19"/>
        <v>1</v>
      </c>
    </row>
    <row r="276" spans="1:9" ht="31.5">
      <c r="A276" s="34" t="s">
        <v>260</v>
      </c>
      <c r="B276" s="67">
        <v>913</v>
      </c>
      <c r="C276" s="28">
        <v>10</v>
      </c>
      <c r="D276" s="28" t="s">
        <v>73</v>
      </c>
      <c r="E276" s="29" t="s">
        <v>261</v>
      </c>
      <c r="F276" s="25" t="s">
        <v>163</v>
      </c>
      <c r="G276" s="26">
        <f t="shared" si="20"/>
        <v>90</v>
      </c>
      <c r="H276" s="26">
        <f t="shared" si="20"/>
        <v>90</v>
      </c>
      <c r="I276" s="20">
        <f t="shared" si="19"/>
        <v>1</v>
      </c>
    </row>
    <row r="277" spans="1:9" ht="31.5">
      <c r="A277" s="34" t="s">
        <v>373</v>
      </c>
      <c r="B277" s="67">
        <v>913</v>
      </c>
      <c r="C277" s="57">
        <v>10</v>
      </c>
      <c r="D277" s="85" t="s">
        <v>73</v>
      </c>
      <c r="E277" s="29" t="s">
        <v>151</v>
      </c>
      <c r="F277" s="25" t="s">
        <v>163</v>
      </c>
      <c r="G277" s="32">
        <f t="shared" si="20"/>
        <v>90</v>
      </c>
      <c r="H277" s="32">
        <f t="shared" si="20"/>
        <v>90</v>
      </c>
      <c r="I277" s="20">
        <f t="shared" si="19"/>
        <v>1</v>
      </c>
    </row>
    <row r="278" spans="1:9" ht="47.25">
      <c r="A278" s="2" t="s">
        <v>152</v>
      </c>
      <c r="B278" s="15">
        <v>913</v>
      </c>
      <c r="C278" s="6">
        <v>10</v>
      </c>
      <c r="D278" s="6" t="s">
        <v>73</v>
      </c>
      <c r="E278" s="7" t="s">
        <v>151</v>
      </c>
      <c r="F278" s="5">
        <v>945</v>
      </c>
      <c r="G278" s="32">
        <v>90</v>
      </c>
      <c r="H278" s="33">
        <v>90</v>
      </c>
      <c r="I278" s="20">
        <f t="shared" si="19"/>
        <v>1</v>
      </c>
    </row>
    <row r="279" spans="1:9" ht="15.75">
      <c r="A279" s="40" t="s">
        <v>12</v>
      </c>
      <c r="B279" s="110">
        <v>913</v>
      </c>
      <c r="C279" s="43">
        <v>10</v>
      </c>
      <c r="D279" s="43" t="s">
        <v>137</v>
      </c>
      <c r="E279" s="41" t="s">
        <v>162</v>
      </c>
      <c r="F279" s="17" t="s">
        <v>163</v>
      </c>
      <c r="G279" s="19">
        <f>G284+G280</f>
        <v>14565</v>
      </c>
      <c r="H279" s="19">
        <f>H284+H280</f>
        <v>14464.1</v>
      </c>
      <c r="I279" s="20">
        <f t="shared" si="19"/>
        <v>0.9930724339169241</v>
      </c>
    </row>
    <row r="280" spans="1:9" ht="15.75">
      <c r="A280" s="27" t="s">
        <v>536</v>
      </c>
      <c r="B280" s="106">
        <v>913</v>
      </c>
      <c r="C280" s="28" t="s">
        <v>86</v>
      </c>
      <c r="D280" s="28" t="s">
        <v>137</v>
      </c>
      <c r="E280" s="29" t="s">
        <v>537</v>
      </c>
      <c r="F280" s="24" t="s">
        <v>163</v>
      </c>
      <c r="G280" s="26">
        <f aca="true" t="shared" si="21" ref="G280:H282">G281</f>
        <v>4834</v>
      </c>
      <c r="H280" s="26">
        <f t="shared" si="21"/>
        <v>4833.965</v>
      </c>
      <c r="I280" s="20">
        <f t="shared" si="19"/>
        <v>0.9999927596193628</v>
      </c>
    </row>
    <row r="281" spans="1:9" ht="31.5">
      <c r="A281" s="27" t="s">
        <v>13</v>
      </c>
      <c r="B281" s="106">
        <v>913</v>
      </c>
      <c r="C281" s="28" t="s">
        <v>86</v>
      </c>
      <c r="D281" s="28" t="s">
        <v>137</v>
      </c>
      <c r="E281" s="29" t="s">
        <v>14</v>
      </c>
      <c r="F281" s="24" t="s">
        <v>163</v>
      </c>
      <c r="G281" s="26">
        <f t="shared" si="21"/>
        <v>4834</v>
      </c>
      <c r="H281" s="26">
        <f t="shared" si="21"/>
        <v>4833.965</v>
      </c>
      <c r="I281" s="20">
        <f t="shared" si="19"/>
        <v>0.9999927596193628</v>
      </c>
    </row>
    <row r="282" spans="1:10" s="87" customFormat="1" ht="110.25">
      <c r="A282" s="60" t="s">
        <v>15</v>
      </c>
      <c r="B282" s="106">
        <v>913</v>
      </c>
      <c r="C282" s="57">
        <v>10</v>
      </c>
      <c r="D282" s="57" t="s">
        <v>137</v>
      </c>
      <c r="E282" s="86" t="s">
        <v>16</v>
      </c>
      <c r="F282" s="25" t="s">
        <v>163</v>
      </c>
      <c r="G282" s="26">
        <f t="shared" si="21"/>
        <v>4834</v>
      </c>
      <c r="H282" s="26">
        <f t="shared" si="21"/>
        <v>4833.965</v>
      </c>
      <c r="I282" s="20">
        <f t="shared" si="19"/>
        <v>0.9999927596193628</v>
      </c>
      <c r="J282" s="21"/>
    </row>
    <row r="283" spans="1:10" s="87" customFormat="1" ht="15.75">
      <c r="A283" s="4" t="s">
        <v>527</v>
      </c>
      <c r="B283" s="5">
        <v>913</v>
      </c>
      <c r="C283" s="6">
        <v>10</v>
      </c>
      <c r="D283" s="6" t="s">
        <v>137</v>
      </c>
      <c r="E283" s="7" t="s">
        <v>16</v>
      </c>
      <c r="F283" s="8" t="s">
        <v>528</v>
      </c>
      <c r="G283" s="32">
        <v>4834</v>
      </c>
      <c r="H283" s="1">
        <v>4833.965</v>
      </c>
      <c r="I283" s="20">
        <f t="shared" si="19"/>
        <v>0.9999927596193628</v>
      </c>
      <c r="J283" s="21"/>
    </row>
    <row r="284" spans="1:9" ht="31.5">
      <c r="A284" s="34" t="s">
        <v>418</v>
      </c>
      <c r="B284" s="67">
        <v>913</v>
      </c>
      <c r="C284" s="28">
        <v>10</v>
      </c>
      <c r="D284" s="28" t="s">
        <v>137</v>
      </c>
      <c r="E284" s="29" t="s">
        <v>419</v>
      </c>
      <c r="F284" s="24" t="s">
        <v>163</v>
      </c>
      <c r="G284" s="26">
        <f>G285</f>
        <v>9731</v>
      </c>
      <c r="H284" s="26">
        <f>H285</f>
        <v>9630.135</v>
      </c>
      <c r="I284" s="20">
        <f t="shared" si="19"/>
        <v>0.9896346726955092</v>
      </c>
    </row>
    <row r="285" spans="1:9" ht="63">
      <c r="A285" s="72" t="s">
        <v>17</v>
      </c>
      <c r="B285" s="67">
        <v>913</v>
      </c>
      <c r="C285" s="78">
        <v>10</v>
      </c>
      <c r="D285" s="28" t="s">
        <v>137</v>
      </c>
      <c r="E285" s="67" t="s">
        <v>18</v>
      </c>
      <c r="F285" s="24" t="s">
        <v>163</v>
      </c>
      <c r="G285" s="26">
        <f>G286+G288+G290+G293</f>
        <v>9731</v>
      </c>
      <c r="H285" s="26">
        <f>H286+H288+H290+H293</f>
        <v>9630.135</v>
      </c>
      <c r="I285" s="20">
        <f t="shared" si="19"/>
        <v>0.9896346726955092</v>
      </c>
    </row>
    <row r="286" spans="1:9" ht="47.25">
      <c r="A286" s="88" t="s">
        <v>19</v>
      </c>
      <c r="B286" s="67">
        <v>913</v>
      </c>
      <c r="C286" s="78">
        <v>10</v>
      </c>
      <c r="D286" s="28" t="s">
        <v>137</v>
      </c>
      <c r="E286" s="67" t="s">
        <v>20</v>
      </c>
      <c r="F286" s="24" t="s">
        <v>163</v>
      </c>
      <c r="G286" s="26">
        <f>G287</f>
        <v>242</v>
      </c>
      <c r="H286" s="26">
        <f>H287</f>
        <v>242</v>
      </c>
      <c r="I286" s="20">
        <f t="shared" si="19"/>
        <v>1</v>
      </c>
    </row>
    <row r="287" spans="1:9" ht="15.75">
      <c r="A287" s="9" t="s">
        <v>527</v>
      </c>
      <c r="B287" s="15">
        <v>913</v>
      </c>
      <c r="C287" s="30">
        <v>10</v>
      </c>
      <c r="D287" s="30" t="s">
        <v>137</v>
      </c>
      <c r="E287" s="31" t="s">
        <v>20</v>
      </c>
      <c r="F287" s="35" t="s">
        <v>528</v>
      </c>
      <c r="G287" s="32">
        <v>242</v>
      </c>
      <c r="H287" s="33">
        <v>242</v>
      </c>
      <c r="I287" s="20">
        <f t="shared" si="19"/>
        <v>1</v>
      </c>
    </row>
    <row r="288" spans="1:9" ht="47.25">
      <c r="A288" s="72" t="s">
        <v>21</v>
      </c>
      <c r="B288" s="67">
        <v>913</v>
      </c>
      <c r="C288" s="78">
        <v>10</v>
      </c>
      <c r="D288" s="28" t="s">
        <v>137</v>
      </c>
      <c r="E288" s="67" t="s">
        <v>22</v>
      </c>
      <c r="F288" s="24" t="s">
        <v>163</v>
      </c>
      <c r="G288" s="26">
        <f>G289</f>
        <v>1908</v>
      </c>
      <c r="H288" s="26">
        <f>H289</f>
        <v>1883.701</v>
      </c>
      <c r="I288" s="20">
        <f t="shared" si="19"/>
        <v>0.9872646750524109</v>
      </c>
    </row>
    <row r="289" spans="1:9" ht="15.75">
      <c r="A289" s="9" t="s">
        <v>527</v>
      </c>
      <c r="B289" s="15">
        <v>913</v>
      </c>
      <c r="C289" s="30">
        <v>10</v>
      </c>
      <c r="D289" s="30" t="s">
        <v>137</v>
      </c>
      <c r="E289" s="31" t="s">
        <v>23</v>
      </c>
      <c r="F289" s="35" t="s">
        <v>528</v>
      </c>
      <c r="G289" s="32">
        <v>1908</v>
      </c>
      <c r="H289" s="33">
        <v>1883.701</v>
      </c>
      <c r="I289" s="20">
        <f t="shared" si="19"/>
        <v>0.9872646750524109</v>
      </c>
    </row>
    <row r="290" spans="1:9" ht="47.25">
      <c r="A290" s="72" t="s">
        <v>24</v>
      </c>
      <c r="B290" s="67">
        <v>913</v>
      </c>
      <c r="C290" s="78">
        <v>10</v>
      </c>
      <c r="D290" s="28" t="s">
        <v>137</v>
      </c>
      <c r="E290" s="67" t="s">
        <v>25</v>
      </c>
      <c r="F290" s="24" t="s">
        <v>163</v>
      </c>
      <c r="G290" s="26">
        <f>G291+G292</f>
        <v>2622</v>
      </c>
      <c r="H290" s="26">
        <f>H291+H292</f>
        <v>2622</v>
      </c>
      <c r="I290" s="20">
        <f t="shared" si="19"/>
        <v>1</v>
      </c>
    </row>
    <row r="291" spans="1:9" ht="32.25" customHeight="1">
      <c r="A291" s="9" t="s">
        <v>26</v>
      </c>
      <c r="B291" s="15">
        <v>913</v>
      </c>
      <c r="C291" s="30">
        <v>10</v>
      </c>
      <c r="D291" s="30" t="s">
        <v>137</v>
      </c>
      <c r="E291" s="31" t="s">
        <v>25</v>
      </c>
      <c r="F291" s="35" t="s">
        <v>27</v>
      </c>
      <c r="G291" s="32">
        <v>757</v>
      </c>
      <c r="H291" s="33">
        <v>757</v>
      </c>
      <c r="I291" s="20">
        <f t="shared" si="19"/>
        <v>1</v>
      </c>
    </row>
    <row r="292" spans="1:9" ht="32.25" customHeight="1">
      <c r="A292" s="9" t="s">
        <v>28</v>
      </c>
      <c r="B292" s="15">
        <v>913</v>
      </c>
      <c r="C292" s="30">
        <v>10</v>
      </c>
      <c r="D292" s="30" t="s">
        <v>137</v>
      </c>
      <c r="E292" s="31" t="s">
        <v>25</v>
      </c>
      <c r="F292" s="31">
        <v>423</v>
      </c>
      <c r="G292" s="32">
        <v>1865</v>
      </c>
      <c r="H292" s="33">
        <v>1865</v>
      </c>
      <c r="I292" s="20">
        <f t="shared" si="19"/>
        <v>1</v>
      </c>
    </row>
    <row r="293" spans="1:9" ht="47.25">
      <c r="A293" s="72" t="s">
        <v>29</v>
      </c>
      <c r="B293" s="67">
        <v>913</v>
      </c>
      <c r="C293" s="78">
        <v>10</v>
      </c>
      <c r="D293" s="28" t="s">
        <v>137</v>
      </c>
      <c r="E293" s="67" t="s">
        <v>30</v>
      </c>
      <c r="F293" s="24" t="s">
        <v>163</v>
      </c>
      <c r="G293" s="26">
        <f>G294+G295</f>
        <v>4959</v>
      </c>
      <c r="H293" s="26">
        <f>H294+H295</f>
        <v>4882.434</v>
      </c>
      <c r="I293" s="20">
        <f t="shared" si="19"/>
        <v>0.9845601935874169</v>
      </c>
    </row>
    <row r="294" spans="1:9" ht="32.25" customHeight="1">
      <c r="A294" s="9" t="s">
        <v>26</v>
      </c>
      <c r="B294" s="15">
        <v>913</v>
      </c>
      <c r="C294" s="30">
        <v>10</v>
      </c>
      <c r="D294" s="30" t="s">
        <v>137</v>
      </c>
      <c r="E294" s="31" t="s">
        <v>30</v>
      </c>
      <c r="F294" s="35" t="s">
        <v>27</v>
      </c>
      <c r="G294" s="32">
        <v>1384</v>
      </c>
      <c r="H294" s="33">
        <v>1339.352</v>
      </c>
      <c r="I294" s="20">
        <f t="shared" si="19"/>
        <v>0.9677398843930637</v>
      </c>
    </row>
    <row r="295" spans="1:9" ht="33.75" customHeight="1">
      <c r="A295" s="9" t="s">
        <v>28</v>
      </c>
      <c r="B295" s="15">
        <v>913</v>
      </c>
      <c r="C295" s="30">
        <v>10</v>
      </c>
      <c r="D295" s="30" t="s">
        <v>137</v>
      </c>
      <c r="E295" s="31" t="s">
        <v>30</v>
      </c>
      <c r="F295" s="31">
        <v>423</v>
      </c>
      <c r="G295" s="32">
        <v>3575</v>
      </c>
      <c r="H295" s="33">
        <v>3543.082</v>
      </c>
      <c r="I295" s="20">
        <f t="shared" si="19"/>
        <v>0.9910718881118881</v>
      </c>
    </row>
    <row r="296" spans="1:11" ht="63">
      <c r="A296" s="100" t="s">
        <v>48</v>
      </c>
      <c r="B296" s="100">
        <v>914</v>
      </c>
      <c r="C296" s="101" t="s">
        <v>161</v>
      </c>
      <c r="D296" s="101" t="s">
        <v>161</v>
      </c>
      <c r="E296" s="101" t="s">
        <v>162</v>
      </c>
      <c r="F296" s="101" t="s">
        <v>163</v>
      </c>
      <c r="G296" s="102">
        <f>G302+G297</f>
        <v>16735.904</v>
      </c>
      <c r="H296" s="102">
        <f>H302+H297</f>
        <v>16560.702</v>
      </c>
      <c r="I296" s="126">
        <f t="shared" si="19"/>
        <v>0.9895313692047948</v>
      </c>
      <c r="J296" s="22"/>
      <c r="K296" s="22"/>
    </row>
    <row r="297" spans="1:10" s="87" customFormat="1" ht="34.5" customHeight="1">
      <c r="A297" s="40" t="s">
        <v>264</v>
      </c>
      <c r="B297" s="105">
        <v>914</v>
      </c>
      <c r="C297" s="17" t="s">
        <v>73</v>
      </c>
      <c r="D297" s="17" t="s">
        <v>161</v>
      </c>
      <c r="E297" s="17" t="s">
        <v>162</v>
      </c>
      <c r="F297" s="17" t="s">
        <v>163</v>
      </c>
      <c r="G297" s="82">
        <f aca="true" t="shared" si="22" ref="G297:H300">G298</f>
        <v>5</v>
      </c>
      <c r="H297" s="82">
        <f t="shared" si="22"/>
        <v>3.9</v>
      </c>
      <c r="I297" s="20">
        <f t="shared" si="19"/>
        <v>0.78</v>
      </c>
      <c r="J297" s="21"/>
    </row>
    <row r="298" spans="1:10" s="87" customFormat="1" ht="51" customHeight="1">
      <c r="A298" s="40" t="s">
        <v>270</v>
      </c>
      <c r="B298" s="105">
        <v>914</v>
      </c>
      <c r="C298" s="17" t="s">
        <v>73</v>
      </c>
      <c r="D298" s="17" t="s">
        <v>124</v>
      </c>
      <c r="E298" s="17" t="s">
        <v>162</v>
      </c>
      <c r="F298" s="17" t="s">
        <v>163</v>
      </c>
      <c r="G298" s="82">
        <f t="shared" si="22"/>
        <v>5</v>
      </c>
      <c r="H298" s="82">
        <f t="shared" si="22"/>
        <v>3.9</v>
      </c>
      <c r="I298" s="20">
        <f t="shared" si="19"/>
        <v>0.78</v>
      </c>
      <c r="J298" s="21"/>
    </row>
    <row r="299" spans="1:10" s="87" customFormat="1" ht="31.5">
      <c r="A299" s="34" t="s">
        <v>260</v>
      </c>
      <c r="B299" s="106">
        <v>914</v>
      </c>
      <c r="C299" s="24" t="s">
        <v>73</v>
      </c>
      <c r="D299" s="24" t="s">
        <v>124</v>
      </c>
      <c r="E299" s="29" t="s">
        <v>261</v>
      </c>
      <c r="F299" s="24" t="s">
        <v>163</v>
      </c>
      <c r="G299" s="61">
        <f t="shared" si="22"/>
        <v>5</v>
      </c>
      <c r="H299" s="61">
        <f t="shared" si="22"/>
        <v>3.9</v>
      </c>
      <c r="I299" s="20">
        <f t="shared" si="19"/>
        <v>0.78</v>
      </c>
      <c r="J299" s="21"/>
    </row>
    <row r="300" spans="1:10" s="87" customFormat="1" ht="47.25">
      <c r="A300" s="34" t="s">
        <v>271</v>
      </c>
      <c r="B300" s="106">
        <v>914</v>
      </c>
      <c r="C300" s="24" t="s">
        <v>73</v>
      </c>
      <c r="D300" s="24" t="s">
        <v>124</v>
      </c>
      <c r="E300" s="29" t="s">
        <v>156</v>
      </c>
      <c r="F300" s="24" t="s">
        <v>163</v>
      </c>
      <c r="G300" s="61">
        <f t="shared" si="22"/>
        <v>5</v>
      </c>
      <c r="H300" s="61">
        <f t="shared" si="22"/>
        <v>3.9</v>
      </c>
      <c r="I300" s="20">
        <f t="shared" si="19"/>
        <v>0.78</v>
      </c>
      <c r="J300" s="21"/>
    </row>
    <row r="301" spans="1:10" s="87" customFormat="1" ht="31.5">
      <c r="A301" s="12" t="s">
        <v>97</v>
      </c>
      <c r="B301" s="5">
        <v>914</v>
      </c>
      <c r="C301" s="35" t="s">
        <v>73</v>
      </c>
      <c r="D301" s="35" t="s">
        <v>124</v>
      </c>
      <c r="E301" s="31" t="s">
        <v>156</v>
      </c>
      <c r="F301" s="35" t="s">
        <v>100</v>
      </c>
      <c r="G301" s="44">
        <v>5</v>
      </c>
      <c r="H301" s="1">
        <v>3.9</v>
      </c>
      <c r="I301" s="20">
        <f t="shared" si="19"/>
        <v>0.78</v>
      </c>
      <c r="J301" s="21"/>
    </row>
    <row r="302" spans="1:9" ht="15.75">
      <c r="A302" s="40" t="s">
        <v>367</v>
      </c>
      <c r="B302" s="110">
        <v>914</v>
      </c>
      <c r="C302" s="17" t="s">
        <v>84</v>
      </c>
      <c r="D302" s="17" t="s">
        <v>161</v>
      </c>
      <c r="E302" s="41" t="s">
        <v>162</v>
      </c>
      <c r="F302" s="17" t="s">
        <v>163</v>
      </c>
      <c r="G302" s="82">
        <f>G303+G322+G335</f>
        <v>16730.904</v>
      </c>
      <c r="H302" s="82">
        <f>H303+H322+H335</f>
        <v>16556.802</v>
      </c>
      <c r="I302" s="20">
        <f t="shared" si="19"/>
        <v>0.9895939872705026</v>
      </c>
    </row>
    <row r="303" spans="1:9" ht="15.75">
      <c r="A303" s="40" t="s">
        <v>374</v>
      </c>
      <c r="B303" s="110">
        <v>914</v>
      </c>
      <c r="C303" s="17" t="s">
        <v>84</v>
      </c>
      <c r="D303" s="43" t="s">
        <v>147</v>
      </c>
      <c r="E303" s="41" t="s">
        <v>162</v>
      </c>
      <c r="F303" s="17" t="s">
        <v>163</v>
      </c>
      <c r="G303" s="82">
        <f>G304+G315+G318</f>
        <v>16550.179</v>
      </c>
      <c r="H303" s="82">
        <f>H304+H315+H318</f>
        <v>16377.927</v>
      </c>
      <c r="I303" s="20">
        <f t="shared" si="19"/>
        <v>0.9895921367376147</v>
      </c>
    </row>
    <row r="304" spans="1:9" ht="47.25">
      <c r="A304" s="34" t="s">
        <v>375</v>
      </c>
      <c r="B304" s="67">
        <v>914</v>
      </c>
      <c r="C304" s="24" t="s">
        <v>84</v>
      </c>
      <c r="D304" s="28" t="s">
        <v>147</v>
      </c>
      <c r="E304" s="29" t="s">
        <v>376</v>
      </c>
      <c r="F304" s="24" t="s">
        <v>163</v>
      </c>
      <c r="G304" s="61">
        <f>G305</f>
        <v>3186.179</v>
      </c>
      <c r="H304" s="61">
        <f>H305</f>
        <v>3097.197</v>
      </c>
      <c r="I304" s="20">
        <f t="shared" si="19"/>
        <v>0.9720725044010396</v>
      </c>
    </row>
    <row r="305" spans="1:9" ht="31.5">
      <c r="A305" s="27" t="s">
        <v>217</v>
      </c>
      <c r="B305" s="67">
        <v>914</v>
      </c>
      <c r="C305" s="24" t="s">
        <v>84</v>
      </c>
      <c r="D305" s="28" t="s">
        <v>147</v>
      </c>
      <c r="E305" s="29" t="s">
        <v>377</v>
      </c>
      <c r="F305" s="24" t="s">
        <v>163</v>
      </c>
      <c r="G305" s="61">
        <f>G306+G308+G310</f>
        <v>3186.179</v>
      </c>
      <c r="H305" s="61">
        <f>H306+H308+H310</f>
        <v>3097.197</v>
      </c>
      <c r="I305" s="20">
        <f t="shared" si="19"/>
        <v>0.9720725044010396</v>
      </c>
    </row>
    <row r="306" spans="1:9" ht="60">
      <c r="A306" s="119" t="s">
        <v>181</v>
      </c>
      <c r="B306" s="15">
        <v>914</v>
      </c>
      <c r="C306" s="35" t="s">
        <v>84</v>
      </c>
      <c r="D306" s="30" t="s">
        <v>147</v>
      </c>
      <c r="E306" s="31" t="s">
        <v>378</v>
      </c>
      <c r="F306" s="35" t="s">
        <v>163</v>
      </c>
      <c r="G306" s="44">
        <f>G307</f>
        <v>74.67</v>
      </c>
      <c r="H306" s="44">
        <f>H307</f>
        <v>74.602</v>
      </c>
      <c r="I306" s="20">
        <f t="shared" si="19"/>
        <v>0.9990893263693585</v>
      </c>
    </row>
    <row r="307" spans="1:9" ht="31.5">
      <c r="A307" s="12" t="s">
        <v>97</v>
      </c>
      <c r="B307" s="15">
        <v>914</v>
      </c>
      <c r="C307" s="35" t="s">
        <v>84</v>
      </c>
      <c r="D307" s="30" t="s">
        <v>147</v>
      </c>
      <c r="E307" s="31" t="s">
        <v>378</v>
      </c>
      <c r="F307" s="35" t="s">
        <v>100</v>
      </c>
      <c r="G307" s="44">
        <v>74.67</v>
      </c>
      <c r="H307" s="33">
        <v>74.602</v>
      </c>
      <c r="I307" s="20">
        <f t="shared" si="19"/>
        <v>0.9990893263693585</v>
      </c>
    </row>
    <row r="308" spans="1:9" ht="78.75">
      <c r="A308" s="38" t="s">
        <v>383</v>
      </c>
      <c r="B308" s="15">
        <v>914</v>
      </c>
      <c r="C308" s="35" t="s">
        <v>84</v>
      </c>
      <c r="D308" s="30" t="s">
        <v>147</v>
      </c>
      <c r="E308" s="31" t="s">
        <v>384</v>
      </c>
      <c r="F308" s="35" t="s">
        <v>163</v>
      </c>
      <c r="G308" s="44">
        <f>G309</f>
        <v>192</v>
      </c>
      <c r="H308" s="44">
        <f>H309</f>
        <v>186.699</v>
      </c>
      <c r="I308" s="20">
        <f t="shared" si="19"/>
        <v>0.9723906250000001</v>
      </c>
    </row>
    <row r="309" spans="1:9" ht="47.25">
      <c r="A309" s="53" t="s">
        <v>286</v>
      </c>
      <c r="B309" s="15">
        <v>914</v>
      </c>
      <c r="C309" s="35" t="s">
        <v>84</v>
      </c>
      <c r="D309" s="30" t="s">
        <v>147</v>
      </c>
      <c r="E309" s="31" t="s">
        <v>384</v>
      </c>
      <c r="F309" s="35" t="s">
        <v>113</v>
      </c>
      <c r="G309" s="44">
        <v>192</v>
      </c>
      <c r="H309" s="33">
        <v>186.699</v>
      </c>
      <c r="I309" s="20">
        <f t="shared" si="19"/>
        <v>0.9723906250000001</v>
      </c>
    </row>
    <row r="310" spans="1:9" ht="78.75">
      <c r="A310" s="38" t="s">
        <v>385</v>
      </c>
      <c r="B310" s="15">
        <v>914</v>
      </c>
      <c r="C310" s="35" t="s">
        <v>84</v>
      </c>
      <c r="D310" s="30" t="s">
        <v>147</v>
      </c>
      <c r="E310" s="31" t="s">
        <v>386</v>
      </c>
      <c r="F310" s="35" t="s">
        <v>163</v>
      </c>
      <c r="G310" s="44">
        <f>G311+G312+G313+G314</f>
        <v>2919.509</v>
      </c>
      <c r="H310" s="44">
        <f>H311+H312+H313+H314</f>
        <v>2835.896</v>
      </c>
      <c r="I310" s="20">
        <f t="shared" si="19"/>
        <v>0.9713605952233749</v>
      </c>
    </row>
    <row r="311" spans="1:9" ht="31.5">
      <c r="A311" s="12" t="s">
        <v>97</v>
      </c>
      <c r="B311" s="15">
        <v>914</v>
      </c>
      <c r="C311" s="35" t="s">
        <v>84</v>
      </c>
      <c r="D311" s="30" t="s">
        <v>147</v>
      </c>
      <c r="E311" s="31" t="s">
        <v>386</v>
      </c>
      <c r="F311" s="35" t="s">
        <v>100</v>
      </c>
      <c r="G311" s="44">
        <v>2420.43</v>
      </c>
      <c r="H311" s="33">
        <v>2417.109</v>
      </c>
      <c r="I311" s="20">
        <f t="shared" si="19"/>
        <v>0.9986279297480201</v>
      </c>
    </row>
    <row r="312" spans="1:9" ht="126">
      <c r="A312" s="10" t="s">
        <v>351</v>
      </c>
      <c r="B312" s="113">
        <v>914</v>
      </c>
      <c r="C312" s="35" t="s">
        <v>84</v>
      </c>
      <c r="D312" s="30" t="s">
        <v>147</v>
      </c>
      <c r="E312" s="31" t="s">
        <v>386</v>
      </c>
      <c r="F312" s="35" t="s">
        <v>101</v>
      </c>
      <c r="G312" s="44">
        <v>54.3</v>
      </c>
      <c r="H312" s="33">
        <v>54.262</v>
      </c>
      <c r="I312" s="20">
        <f t="shared" si="19"/>
        <v>0.9993001841620627</v>
      </c>
    </row>
    <row r="313" spans="1:9" ht="44.25" customHeight="1">
      <c r="A313" s="36" t="s">
        <v>249</v>
      </c>
      <c r="B313" s="15">
        <v>914</v>
      </c>
      <c r="C313" s="35" t="s">
        <v>84</v>
      </c>
      <c r="D313" s="30" t="s">
        <v>147</v>
      </c>
      <c r="E313" s="31" t="s">
        <v>386</v>
      </c>
      <c r="F313" s="35" t="s">
        <v>250</v>
      </c>
      <c r="G313" s="44">
        <v>180</v>
      </c>
      <c r="H313" s="33">
        <v>161.049</v>
      </c>
      <c r="I313" s="20">
        <f t="shared" si="19"/>
        <v>0.8947166666666667</v>
      </c>
    </row>
    <row r="314" spans="1:9" ht="63">
      <c r="A314" s="36" t="s">
        <v>112</v>
      </c>
      <c r="B314" s="15">
        <v>914</v>
      </c>
      <c r="C314" s="35" t="s">
        <v>84</v>
      </c>
      <c r="D314" s="30" t="s">
        <v>147</v>
      </c>
      <c r="E314" s="31" t="s">
        <v>386</v>
      </c>
      <c r="F314" s="35" t="s">
        <v>79</v>
      </c>
      <c r="G314" s="44">
        <v>264.779</v>
      </c>
      <c r="H314" s="33">
        <v>203.476</v>
      </c>
      <c r="I314" s="20">
        <f t="shared" si="19"/>
        <v>0.7684748412827301</v>
      </c>
    </row>
    <row r="315" spans="1:9" ht="31.5">
      <c r="A315" s="34" t="s">
        <v>418</v>
      </c>
      <c r="B315" s="67">
        <v>914</v>
      </c>
      <c r="C315" s="24" t="s">
        <v>84</v>
      </c>
      <c r="D315" s="28" t="s">
        <v>147</v>
      </c>
      <c r="E315" s="29" t="s">
        <v>419</v>
      </c>
      <c r="F315" s="35" t="s">
        <v>163</v>
      </c>
      <c r="G315" s="61">
        <f>G316</f>
        <v>191</v>
      </c>
      <c r="H315" s="61">
        <f>H316</f>
        <v>183.193</v>
      </c>
      <c r="I315" s="20">
        <f t="shared" si="19"/>
        <v>0.9591256544502619</v>
      </c>
    </row>
    <row r="316" spans="1:9" ht="47.25">
      <c r="A316" s="34" t="s">
        <v>420</v>
      </c>
      <c r="B316" s="67">
        <v>914</v>
      </c>
      <c r="C316" s="24" t="s">
        <v>84</v>
      </c>
      <c r="D316" s="28" t="s">
        <v>147</v>
      </c>
      <c r="E316" s="29" t="s">
        <v>421</v>
      </c>
      <c r="F316" s="24" t="s">
        <v>163</v>
      </c>
      <c r="G316" s="61">
        <f>G317</f>
        <v>191</v>
      </c>
      <c r="H316" s="61">
        <f>H317</f>
        <v>183.193</v>
      </c>
      <c r="I316" s="20">
        <f t="shared" si="19"/>
        <v>0.9591256544502619</v>
      </c>
    </row>
    <row r="317" spans="1:9" ht="31.5">
      <c r="A317" s="9" t="s">
        <v>97</v>
      </c>
      <c r="B317" s="15">
        <v>914</v>
      </c>
      <c r="C317" s="35" t="s">
        <v>84</v>
      </c>
      <c r="D317" s="30" t="s">
        <v>147</v>
      </c>
      <c r="E317" s="31" t="s">
        <v>421</v>
      </c>
      <c r="F317" s="35" t="s">
        <v>100</v>
      </c>
      <c r="G317" s="44">
        <v>191</v>
      </c>
      <c r="H317" s="33">
        <v>183.193</v>
      </c>
      <c r="I317" s="20">
        <f t="shared" si="19"/>
        <v>0.9591256544502619</v>
      </c>
    </row>
    <row r="318" spans="1:9" ht="15.75">
      <c r="A318" s="34" t="s">
        <v>185</v>
      </c>
      <c r="B318" s="67">
        <v>914</v>
      </c>
      <c r="C318" s="24" t="s">
        <v>84</v>
      </c>
      <c r="D318" s="28" t="s">
        <v>147</v>
      </c>
      <c r="E318" s="29" t="s">
        <v>186</v>
      </c>
      <c r="F318" s="24" t="s">
        <v>163</v>
      </c>
      <c r="G318" s="61">
        <f aca="true" t="shared" si="23" ref="G318:H320">G319</f>
        <v>13173</v>
      </c>
      <c r="H318" s="61">
        <f t="shared" si="23"/>
        <v>13097.537</v>
      </c>
      <c r="I318" s="20">
        <f t="shared" si="19"/>
        <v>0.9942713884460639</v>
      </c>
    </row>
    <row r="319" spans="1:9" ht="80.25" customHeight="1">
      <c r="A319" s="9" t="s">
        <v>187</v>
      </c>
      <c r="B319" s="15">
        <v>914</v>
      </c>
      <c r="C319" s="35" t="s">
        <v>84</v>
      </c>
      <c r="D319" s="30" t="s">
        <v>147</v>
      </c>
      <c r="E319" s="31" t="s">
        <v>188</v>
      </c>
      <c r="F319" s="35" t="s">
        <v>163</v>
      </c>
      <c r="G319" s="44">
        <f t="shared" si="23"/>
        <v>13173</v>
      </c>
      <c r="H319" s="44">
        <f t="shared" si="23"/>
        <v>13097.537</v>
      </c>
      <c r="I319" s="20">
        <f t="shared" si="19"/>
        <v>0.9942713884460639</v>
      </c>
    </row>
    <row r="320" spans="1:9" ht="31.5">
      <c r="A320" s="34" t="s">
        <v>424</v>
      </c>
      <c r="B320" s="67">
        <v>914</v>
      </c>
      <c r="C320" s="24" t="s">
        <v>84</v>
      </c>
      <c r="D320" s="28" t="s">
        <v>147</v>
      </c>
      <c r="E320" s="29" t="s">
        <v>425</v>
      </c>
      <c r="F320" s="24" t="s">
        <v>163</v>
      </c>
      <c r="G320" s="61">
        <f t="shared" si="23"/>
        <v>13173</v>
      </c>
      <c r="H320" s="61">
        <f t="shared" si="23"/>
        <v>13097.537</v>
      </c>
      <c r="I320" s="20">
        <f t="shared" si="19"/>
        <v>0.9942713884460639</v>
      </c>
    </row>
    <row r="321" spans="1:9" ht="31.5">
      <c r="A321" s="9" t="s">
        <v>97</v>
      </c>
      <c r="B321" s="15">
        <v>914</v>
      </c>
      <c r="C321" s="35" t="s">
        <v>84</v>
      </c>
      <c r="D321" s="30" t="s">
        <v>147</v>
      </c>
      <c r="E321" s="31" t="s">
        <v>425</v>
      </c>
      <c r="F321" s="35" t="s">
        <v>100</v>
      </c>
      <c r="G321" s="44">
        <v>13173</v>
      </c>
      <c r="H321" s="33">
        <v>13097.537</v>
      </c>
      <c r="I321" s="20">
        <f t="shared" si="19"/>
        <v>0.9942713884460639</v>
      </c>
    </row>
    <row r="322" spans="1:9" ht="31.5">
      <c r="A322" s="40" t="s">
        <v>438</v>
      </c>
      <c r="B322" s="110">
        <v>914</v>
      </c>
      <c r="C322" s="17" t="s">
        <v>84</v>
      </c>
      <c r="D322" s="43" t="s">
        <v>84</v>
      </c>
      <c r="E322" s="41" t="s">
        <v>162</v>
      </c>
      <c r="F322" s="17" t="s">
        <v>163</v>
      </c>
      <c r="G322" s="82">
        <f>G323+G326+G332</f>
        <v>152</v>
      </c>
      <c r="H322" s="82">
        <f>H323+H326+H332</f>
        <v>150.15</v>
      </c>
      <c r="I322" s="20">
        <f t="shared" si="19"/>
        <v>0.9878289473684211</v>
      </c>
    </row>
    <row r="323" spans="1:9" ht="31.5">
      <c r="A323" s="34" t="s">
        <v>439</v>
      </c>
      <c r="B323" s="67">
        <v>914</v>
      </c>
      <c r="C323" s="24" t="s">
        <v>84</v>
      </c>
      <c r="D323" s="28" t="s">
        <v>84</v>
      </c>
      <c r="E323" s="29" t="s">
        <v>49</v>
      </c>
      <c r="F323" s="24" t="s">
        <v>163</v>
      </c>
      <c r="G323" s="61">
        <f>G324</f>
        <v>10</v>
      </c>
      <c r="H323" s="61">
        <f>H324</f>
        <v>9.8</v>
      </c>
      <c r="I323" s="20">
        <f t="shared" si="19"/>
        <v>0.9800000000000001</v>
      </c>
    </row>
    <row r="324" spans="1:9" ht="31.5">
      <c r="A324" s="34" t="s">
        <v>441</v>
      </c>
      <c r="B324" s="67">
        <v>914</v>
      </c>
      <c r="C324" s="24" t="s">
        <v>84</v>
      </c>
      <c r="D324" s="28" t="s">
        <v>84</v>
      </c>
      <c r="E324" s="29" t="s">
        <v>442</v>
      </c>
      <c r="F324" s="24" t="s">
        <v>163</v>
      </c>
      <c r="G324" s="61">
        <f>G325</f>
        <v>10</v>
      </c>
      <c r="H324" s="61">
        <f>H325</f>
        <v>9.8</v>
      </c>
      <c r="I324" s="20">
        <f t="shared" si="19"/>
        <v>0.9800000000000001</v>
      </c>
    </row>
    <row r="325" spans="1:9" ht="63">
      <c r="A325" s="77" t="s">
        <v>112</v>
      </c>
      <c r="B325" s="15">
        <v>914</v>
      </c>
      <c r="C325" s="35" t="s">
        <v>84</v>
      </c>
      <c r="D325" s="30" t="s">
        <v>84</v>
      </c>
      <c r="E325" s="31" t="s">
        <v>442</v>
      </c>
      <c r="F325" s="31">
        <v>936</v>
      </c>
      <c r="G325" s="44">
        <v>10</v>
      </c>
      <c r="H325" s="33">
        <v>9.8</v>
      </c>
      <c r="I325" s="20">
        <f t="shared" si="19"/>
        <v>0.9800000000000001</v>
      </c>
    </row>
    <row r="326" spans="1:9" ht="31.5">
      <c r="A326" s="34" t="s">
        <v>443</v>
      </c>
      <c r="B326" s="67">
        <v>914</v>
      </c>
      <c r="C326" s="24" t="s">
        <v>84</v>
      </c>
      <c r="D326" s="28" t="s">
        <v>84</v>
      </c>
      <c r="E326" s="29" t="s">
        <v>444</v>
      </c>
      <c r="F326" s="24" t="s">
        <v>163</v>
      </c>
      <c r="G326" s="61">
        <f>G327</f>
        <v>124.5</v>
      </c>
      <c r="H326" s="61">
        <f>H327</f>
        <v>122.85</v>
      </c>
      <c r="I326" s="20">
        <f t="shared" si="19"/>
        <v>0.9867469879518072</v>
      </c>
    </row>
    <row r="327" spans="1:9" ht="15.75">
      <c r="A327" s="34" t="s">
        <v>445</v>
      </c>
      <c r="B327" s="67">
        <v>914</v>
      </c>
      <c r="C327" s="24" t="s">
        <v>84</v>
      </c>
      <c r="D327" s="28" t="s">
        <v>84</v>
      </c>
      <c r="E327" s="29" t="s">
        <v>446</v>
      </c>
      <c r="F327" s="24" t="s">
        <v>163</v>
      </c>
      <c r="G327" s="44">
        <f>G328+G330</f>
        <v>124.5</v>
      </c>
      <c r="H327" s="44">
        <f>H328+H330</f>
        <v>122.85</v>
      </c>
      <c r="I327" s="20">
        <f t="shared" si="19"/>
        <v>0.9867469879518072</v>
      </c>
    </row>
    <row r="328" spans="1:9" ht="31.5">
      <c r="A328" s="60" t="s">
        <v>447</v>
      </c>
      <c r="B328" s="67">
        <v>914</v>
      </c>
      <c r="C328" s="24" t="s">
        <v>84</v>
      </c>
      <c r="D328" s="28" t="s">
        <v>84</v>
      </c>
      <c r="E328" s="29" t="s">
        <v>448</v>
      </c>
      <c r="F328" s="25" t="s">
        <v>163</v>
      </c>
      <c r="G328" s="61">
        <f>G329</f>
        <v>94.5</v>
      </c>
      <c r="H328" s="61">
        <f>H329</f>
        <v>94.5</v>
      </c>
      <c r="I328" s="20">
        <f t="shared" si="19"/>
        <v>1</v>
      </c>
    </row>
    <row r="329" spans="1:9" ht="31.5">
      <c r="A329" s="12" t="s">
        <v>97</v>
      </c>
      <c r="B329" s="15">
        <v>914</v>
      </c>
      <c r="C329" s="35" t="s">
        <v>84</v>
      </c>
      <c r="D329" s="30" t="s">
        <v>84</v>
      </c>
      <c r="E329" s="31" t="s">
        <v>448</v>
      </c>
      <c r="F329" s="8" t="s">
        <v>100</v>
      </c>
      <c r="G329" s="44">
        <v>94.5</v>
      </c>
      <c r="H329" s="33">
        <v>94.5</v>
      </c>
      <c r="I329" s="20">
        <f t="shared" si="19"/>
        <v>1</v>
      </c>
    </row>
    <row r="330" spans="1:9" ht="31.5">
      <c r="A330" s="27" t="s">
        <v>449</v>
      </c>
      <c r="B330" s="67">
        <v>914</v>
      </c>
      <c r="C330" s="24" t="s">
        <v>84</v>
      </c>
      <c r="D330" s="28" t="s">
        <v>84</v>
      </c>
      <c r="E330" s="29" t="s">
        <v>450</v>
      </c>
      <c r="F330" s="25" t="s">
        <v>163</v>
      </c>
      <c r="G330" s="44">
        <f>G331</f>
        <v>30</v>
      </c>
      <c r="H330" s="44">
        <f>H331</f>
        <v>28.35</v>
      </c>
      <c r="I330" s="20">
        <f aca="true" t="shared" si="24" ref="I330:I393">H330/G330</f>
        <v>0.9450000000000001</v>
      </c>
    </row>
    <row r="331" spans="1:9" ht="48.75" customHeight="1">
      <c r="A331" s="36" t="s">
        <v>249</v>
      </c>
      <c r="B331" s="15">
        <v>914</v>
      </c>
      <c r="C331" s="35" t="s">
        <v>84</v>
      </c>
      <c r="D331" s="30" t="s">
        <v>84</v>
      </c>
      <c r="E331" s="31" t="s">
        <v>450</v>
      </c>
      <c r="F331" s="8" t="s">
        <v>250</v>
      </c>
      <c r="G331" s="44">
        <v>30</v>
      </c>
      <c r="H331" s="33">
        <v>28.35</v>
      </c>
      <c r="I331" s="20">
        <f t="shared" si="24"/>
        <v>0.9450000000000001</v>
      </c>
    </row>
    <row r="332" spans="1:9" ht="31.5">
      <c r="A332" s="60" t="s">
        <v>260</v>
      </c>
      <c r="B332" s="106">
        <v>914</v>
      </c>
      <c r="C332" s="25" t="s">
        <v>84</v>
      </c>
      <c r="D332" s="57" t="s">
        <v>84</v>
      </c>
      <c r="E332" s="86" t="s">
        <v>261</v>
      </c>
      <c r="F332" s="25" t="s">
        <v>163</v>
      </c>
      <c r="G332" s="61">
        <f>G333</f>
        <v>17.5</v>
      </c>
      <c r="H332" s="61">
        <f>H333</f>
        <v>17.5</v>
      </c>
      <c r="I332" s="20">
        <f t="shared" si="24"/>
        <v>1</v>
      </c>
    </row>
    <row r="333" spans="1:9" ht="31.5">
      <c r="A333" s="34" t="s">
        <v>452</v>
      </c>
      <c r="B333" s="106">
        <v>914</v>
      </c>
      <c r="C333" s="24" t="s">
        <v>84</v>
      </c>
      <c r="D333" s="28" t="s">
        <v>84</v>
      </c>
      <c r="E333" s="29" t="s">
        <v>102</v>
      </c>
      <c r="F333" s="24" t="s">
        <v>163</v>
      </c>
      <c r="G333" s="61">
        <f>G334</f>
        <v>17.5</v>
      </c>
      <c r="H333" s="61">
        <f>H334</f>
        <v>17.5</v>
      </c>
      <c r="I333" s="20">
        <f t="shared" si="24"/>
        <v>1</v>
      </c>
    </row>
    <row r="334" spans="1:9" ht="31.5">
      <c r="A334" s="12" t="s">
        <v>97</v>
      </c>
      <c r="B334" s="106">
        <v>914</v>
      </c>
      <c r="C334" s="35" t="s">
        <v>84</v>
      </c>
      <c r="D334" s="30" t="s">
        <v>84</v>
      </c>
      <c r="E334" s="31" t="s">
        <v>102</v>
      </c>
      <c r="F334" s="35" t="s">
        <v>100</v>
      </c>
      <c r="G334" s="44">
        <v>17.5</v>
      </c>
      <c r="H334" s="33">
        <v>17.5</v>
      </c>
      <c r="I334" s="20">
        <f t="shared" si="24"/>
        <v>1</v>
      </c>
    </row>
    <row r="335" spans="1:9" ht="31.5">
      <c r="A335" s="40" t="s">
        <v>455</v>
      </c>
      <c r="B335" s="110">
        <v>914</v>
      </c>
      <c r="C335" s="17" t="s">
        <v>84</v>
      </c>
      <c r="D335" s="43" t="s">
        <v>98</v>
      </c>
      <c r="E335" s="41" t="s">
        <v>162</v>
      </c>
      <c r="F335" s="17" t="s">
        <v>163</v>
      </c>
      <c r="G335" s="82">
        <f aca="true" t="shared" si="25" ref="G335:H337">G336</f>
        <v>28.725</v>
      </c>
      <c r="H335" s="82">
        <f t="shared" si="25"/>
        <v>28.725</v>
      </c>
      <c r="I335" s="20">
        <f t="shared" si="24"/>
        <v>1</v>
      </c>
    </row>
    <row r="336" spans="1:9" ht="31.5">
      <c r="A336" s="34" t="s">
        <v>260</v>
      </c>
      <c r="B336" s="67">
        <v>914</v>
      </c>
      <c r="C336" s="24" t="s">
        <v>84</v>
      </c>
      <c r="D336" s="28" t="s">
        <v>98</v>
      </c>
      <c r="E336" s="29" t="s">
        <v>261</v>
      </c>
      <c r="F336" s="24" t="s">
        <v>163</v>
      </c>
      <c r="G336" s="61">
        <f t="shared" si="25"/>
        <v>28.725</v>
      </c>
      <c r="H336" s="61">
        <f t="shared" si="25"/>
        <v>28.725</v>
      </c>
      <c r="I336" s="20">
        <f t="shared" si="24"/>
        <v>1</v>
      </c>
    </row>
    <row r="337" spans="1:9" ht="31.5">
      <c r="A337" s="34" t="s">
        <v>373</v>
      </c>
      <c r="B337" s="67">
        <v>914</v>
      </c>
      <c r="C337" s="24" t="s">
        <v>84</v>
      </c>
      <c r="D337" s="28" t="s">
        <v>98</v>
      </c>
      <c r="E337" s="29" t="s">
        <v>151</v>
      </c>
      <c r="F337" s="24" t="s">
        <v>163</v>
      </c>
      <c r="G337" s="61">
        <f t="shared" si="25"/>
        <v>28.725</v>
      </c>
      <c r="H337" s="61">
        <f t="shared" si="25"/>
        <v>28.725</v>
      </c>
      <c r="I337" s="20">
        <f t="shared" si="24"/>
        <v>1</v>
      </c>
    </row>
    <row r="338" spans="1:9" ht="31.5">
      <c r="A338" s="9" t="s">
        <v>97</v>
      </c>
      <c r="B338" s="15">
        <v>914</v>
      </c>
      <c r="C338" s="35" t="s">
        <v>84</v>
      </c>
      <c r="D338" s="30" t="s">
        <v>98</v>
      </c>
      <c r="E338" s="31" t="s">
        <v>151</v>
      </c>
      <c r="F338" s="35" t="s">
        <v>100</v>
      </c>
      <c r="G338" s="44">
        <v>28.725</v>
      </c>
      <c r="H338" s="33">
        <v>28.725</v>
      </c>
      <c r="I338" s="20">
        <f t="shared" si="24"/>
        <v>1</v>
      </c>
    </row>
    <row r="339" spans="1:11" ht="78.75">
      <c r="A339" s="100" t="s">
        <v>50</v>
      </c>
      <c r="B339" s="100">
        <v>915</v>
      </c>
      <c r="C339" s="101" t="s">
        <v>161</v>
      </c>
      <c r="D339" s="101" t="s">
        <v>161</v>
      </c>
      <c r="E339" s="101" t="s">
        <v>162</v>
      </c>
      <c r="F339" s="101" t="s">
        <v>163</v>
      </c>
      <c r="G339" s="102">
        <f>G340</f>
        <v>21721.603999999996</v>
      </c>
      <c r="H339" s="102">
        <f>H340</f>
        <v>21133.321</v>
      </c>
      <c r="I339" s="126">
        <f t="shared" si="24"/>
        <v>0.972917147370885</v>
      </c>
      <c r="J339" s="22"/>
      <c r="K339" s="22"/>
    </row>
    <row r="340" spans="1:9" ht="15.75">
      <c r="A340" s="40" t="s">
        <v>367</v>
      </c>
      <c r="B340" s="110">
        <v>915</v>
      </c>
      <c r="C340" s="17" t="s">
        <v>84</v>
      </c>
      <c r="D340" s="17" t="s">
        <v>161</v>
      </c>
      <c r="E340" s="41" t="s">
        <v>162</v>
      </c>
      <c r="F340" s="17" t="s">
        <v>163</v>
      </c>
      <c r="G340" s="82">
        <f>G341+G372+G390</f>
        <v>21721.603999999996</v>
      </c>
      <c r="H340" s="82">
        <f>H341+H372+H390</f>
        <v>21133.321</v>
      </c>
      <c r="I340" s="20">
        <f t="shared" si="24"/>
        <v>0.972917147370885</v>
      </c>
    </row>
    <row r="341" spans="1:9" ht="15.75">
      <c r="A341" s="40" t="s">
        <v>374</v>
      </c>
      <c r="B341" s="110">
        <v>915</v>
      </c>
      <c r="C341" s="17" t="s">
        <v>84</v>
      </c>
      <c r="D341" s="43" t="s">
        <v>147</v>
      </c>
      <c r="E341" s="41" t="s">
        <v>162</v>
      </c>
      <c r="F341" s="17" t="s">
        <v>163</v>
      </c>
      <c r="G341" s="82">
        <f>G345+G356+G359+G363+G367+G342</f>
        <v>21278.368999999995</v>
      </c>
      <c r="H341" s="82">
        <f>H345+H356+H359+H363+H367+H342</f>
        <v>20726.647</v>
      </c>
      <c r="I341" s="20">
        <f t="shared" si="24"/>
        <v>0.9740712269817299</v>
      </c>
    </row>
    <row r="342" spans="1:9" ht="15.75">
      <c r="A342" s="34" t="s">
        <v>205</v>
      </c>
      <c r="B342" s="67">
        <v>915</v>
      </c>
      <c r="C342" s="24" t="s">
        <v>84</v>
      </c>
      <c r="D342" s="28" t="s">
        <v>147</v>
      </c>
      <c r="E342" s="29" t="s">
        <v>206</v>
      </c>
      <c r="F342" s="25" t="s">
        <v>163</v>
      </c>
      <c r="G342" s="61">
        <f>G343</f>
        <v>29.965</v>
      </c>
      <c r="H342" s="61">
        <f>H343</f>
        <v>29.965</v>
      </c>
      <c r="I342" s="20">
        <f t="shared" si="24"/>
        <v>1</v>
      </c>
    </row>
    <row r="343" spans="1:9" ht="31.5">
      <c r="A343" s="34" t="s">
        <v>207</v>
      </c>
      <c r="B343" s="67">
        <v>915</v>
      </c>
      <c r="C343" s="24" t="s">
        <v>84</v>
      </c>
      <c r="D343" s="28" t="s">
        <v>147</v>
      </c>
      <c r="E343" s="29" t="s">
        <v>208</v>
      </c>
      <c r="F343" s="25" t="s">
        <v>163</v>
      </c>
      <c r="G343" s="61">
        <f>G344</f>
        <v>29.965</v>
      </c>
      <c r="H343" s="61">
        <f>H344</f>
        <v>29.965</v>
      </c>
      <c r="I343" s="20">
        <f t="shared" si="24"/>
        <v>1</v>
      </c>
    </row>
    <row r="344" spans="1:9" ht="31.5">
      <c r="A344" s="12" t="s">
        <v>97</v>
      </c>
      <c r="B344" s="15">
        <v>915</v>
      </c>
      <c r="C344" s="35" t="s">
        <v>84</v>
      </c>
      <c r="D344" s="30" t="s">
        <v>147</v>
      </c>
      <c r="E344" s="31" t="s">
        <v>208</v>
      </c>
      <c r="F344" s="8" t="s">
        <v>100</v>
      </c>
      <c r="G344" s="44">
        <v>29.965</v>
      </c>
      <c r="H344" s="33">
        <v>29.965</v>
      </c>
      <c r="I344" s="20">
        <f t="shared" si="24"/>
        <v>1</v>
      </c>
    </row>
    <row r="345" spans="1:9" ht="47.25">
      <c r="A345" s="34" t="s">
        <v>375</v>
      </c>
      <c r="B345" s="67">
        <v>915</v>
      </c>
      <c r="C345" s="24" t="s">
        <v>84</v>
      </c>
      <c r="D345" s="28" t="s">
        <v>147</v>
      </c>
      <c r="E345" s="29" t="s">
        <v>376</v>
      </c>
      <c r="F345" s="24" t="s">
        <v>163</v>
      </c>
      <c r="G345" s="61">
        <f>G346</f>
        <v>6626.204</v>
      </c>
      <c r="H345" s="61">
        <f>H346</f>
        <v>6566.745</v>
      </c>
      <c r="I345" s="20">
        <f t="shared" si="24"/>
        <v>0.9910266873763621</v>
      </c>
    </row>
    <row r="346" spans="1:9" ht="31.5">
      <c r="A346" s="27" t="s">
        <v>217</v>
      </c>
      <c r="B346" s="67">
        <v>915</v>
      </c>
      <c r="C346" s="24" t="s">
        <v>84</v>
      </c>
      <c r="D346" s="28" t="s">
        <v>147</v>
      </c>
      <c r="E346" s="29" t="s">
        <v>377</v>
      </c>
      <c r="F346" s="24" t="s">
        <v>163</v>
      </c>
      <c r="G346" s="61">
        <f>G347+G349+G351</f>
        <v>6626.204</v>
      </c>
      <c r="H346" s="61">
        <f>H347+H349+H351</f>
        <v>6566.745</v>
      </c>
      <c r="I346" s="20">
        <f t="shared" si="24"/>
        <v>0.9910266873763621</v>
      </c>
    </row>
    <row r="347" spans="1:9" ht="63">
      <c r="A347" s="38" t="s">
        <v>181</v>
      </c>
      <c r="B347" s="15">
        <v>915</v>
      </c>
      <c r="C347" s="35" t="s">
        <v>84</v>
      </c>
      <c r="D347" s="30" t="s">
        <v>147</v>
      </c>
      <c r="E347" s="31" t="s">
        <v>378</v>
      </c>
      <c r="F347" s="35" t="s">
        <v>163</v>
      </c>
      <c r="G347" s="44">
        <f>G348</f>
        <v>7.7</v>
      </c>
      <c r="H347" s="44">
        <f>H348</f>
        <v>7.7</v>
      </c>
      <c r="I347" s="20">
        <f t="shared" si="24"/>
        <v>1</v>
      </c>
    </row>
    <row r="348" spans="1:9" ht="31.5">
      <c r="A348" s="12" t="s">
        <v>97</v>
      </c>
      <c r="B348" s="15">
        <v>915</v>
      </c>
      <c r="C348" s="35" t="s">
        <v>84</v>
      </c>
      <c r="D348" s="30" t="s">
        <v>147</v>
      </c>
      <c r="E348" s="31" t="s">
        <v>378</v>
      </c>
      <c r="F348" s="35" t="s">
        <v>100</v>
      </c>
      <c r="G348" s="44">
        <v>7.7</v>
      </c>
      <c r="H348" s="33">
        <v>7.7</v>
      </c>
      <c r="I348" s="20">
        <f t="shared" si="24"/>
        <v>1</v>
      </c>
    </row>
    <row r="349" spans="1:9" ht="79.5" customHeight="1">
      <c r="A349" s="38" t="s">
        <v>387</v>
      </c>
      <c r="B349" s="15">
        <v>915</v>
      </c>
      <c r="C349" s="35" t="s">
        <v>84</v>
      </c>
      <c r="D349" s="30" t="s">
        <v>147</v>
      </c>
      <c r="E349" s="31" t="s">
        <v>388</v>
      </c>
      <c r="F349" s="35" t="s">
        <v>163</v>
      </c>
      <c r="G349" s="44">
        <f>G350</f>
        <v>365</v>
      </c>
      <c r="H349" s="44">
        <f>H350</f>
        <v>325.629</v>
      </c>
      <c r="I349" s="20">
        <f t="shared" si="24"/>
        <v>0.8921342465753426</v>
      </c>
    </row>
    <row r="350" spans="1:9" ht="47.25">
      <c r="A350" s="53" t="s">
        <v>286</v>
      </c>
      <c r="B350" s="15">
        <v>915</v>
      </c>
      <c r="C350" s="35" t="s">
        <v>84</v>
      </c>
      <c r="D350" s="30" t="s">
        <v>147</v>
      </c>
      <c r="E350" s="31" t="s">
        <v>388</v>
      </c>
      <c r="F350" s="35" t="s">
        <v>113</v>
      </c>
      <c r="G350" s="44">
        <v>365</v>
      </c>
      <c r="H350" s="33">
        <v>325.629</v>
      </c>
      <c r="I350" s="20">
        <f t="shared" si="24"/>
        <v>0.8921342465753426</v>
      </c>
    </row>
    <row r="351" spans="1:9" ht="63">
      <c r="A351" s="38" t="s">
        <v>389</v>
      </c>
      <c r="B351" s="15">
        <v>915</v>
      </c>
      <c r="C351" s="35" t="s">
        <v>84</v>
      </c>
      <c r="D351" s="30" t="s">
        <v>147</v>
      </c>
      <c r="E351" s="31" t="s">
        <v>390</v>
      </c>
      <c r="F351" s="35" t="s">
        <v>163</v>
      </c>
      <c r="G351" s="44">
        <f>G352+G353+G354+G355</f>
        <v>6253.504</v>
      </c>
      <c r="H351" s="44">
        <f>H352+H353+H354+H355</f>
        <v>6233.416</v>
      </c>
      <c r="I351" s="20">
        <f t="shared" si="24"/>
        <v>0.9967877209321366</v>
      </c>
    </row>
    <row r="352" spans="1:9" ht="31.5">
      <c r="A352" s="12" t="s">
        <v>97</v>
      </c>
      <c r="B352" s="15">
        <v>915</v>
      </c>
      <c r="C352" s="35" t="s">
        <v>84</v>
      </c>
      <c r="D352" s="30" t="s">
        <v>147</v>
      </c>
      <c r="E352" s="31" t="s">
        <v>390</v>
      </c>
      <c r="F352" s="35" t="s">
        <v>100</v>
      </c>
      <c r="G352" s="44">
        <v>5981.642</v>
      </c>
      <c r="H352" s="33">
        <v>5967.417</v>
      </c>
      <c r="I352" s="20">
        <f t="shared" si="24"/>
        <v>0.997621890444129</v>
      </c>
    </row>
    <row r="353" spans="1:9" ht="126">
      <c r="A353" s="10" t="s">
        <v>351</v>
      </c>
      <c r="B353" s="113">
        <v>915</v>
      </c>
      <c r="C353" s="35" t="s">
        <v>84</v>
      </c>
      <c r="D353" s="30" t="s">
        <v>147</v>
      </c>
      <c r="E353" s="31" t="s">
        <v>390</v>
      </c>
      <c r="F353" s="35" t="s">
        <v>101</v>
      </c>
      <c r="G353" s="44">
        <v>44.098</v>
      </c>
      <c r="H353" s="33">
        <v>44.098</v>
      </c>
      <c r="I353" s="20">
        <f t="shared" si="24"/>
        <v>1</v>
      </c>
    </row>
    <row r="354" spans="1:9" ht="48" customHeight="1">
      <c r="A354" s="36" t="s">
        <v>249</v>
      </c>
      <c r="B354" s="15">
        <v>915</v>
      </c>
      <c r="C354" s="35" t="s">
        <v>84</v>
      </c>
      <c r="D354" s="30" t="s">
        <v>147</v>
      </c>
      <c r="E354" s="31" t="s">
        <v>390</v>
      </c>
      <c r="F354" s="35" t="s">
        <v>250</v>
      </c>
      <c r="G354" s="44">
        <v>153.764</v>
      </c>
      <c r="H354" s="33">
        <v>147.901</v>
      </c>
      <c r="I354" s="20">
        <f t="shared" si="24"/>
        <v>0.9618701386540413</v>
      </c>
    </row>
    <row r="355" spans="1:9" ht="63">
      <c r="A355" s="36" t="s">
        <v>112</v>
      </c>
      <c r="B355" s="15">
        <v>915</v>
      </c>
      <c r="C355" s="35" t="s">
        <v>84</v>
      </c>
      <c r="D355" s="30" t="s">
        <v>147</v>
      </c>
      <c r="E355" s="31" t="s">
        <v>390</v>
      </c>
      <c r="F355" s="35" t="s">
        <v>79</v>
      </c>
      <c r="G355" s="44">
        <v>74</v>
      </c>
      <c r="H355" s="33">
        <v>74</v>
      </c>
      <c r="I355" s="20">
        <f t="shared" si="24"/>
        <v>1</v>
      </c>
    </row>
    <row r="356" spans="1:9" ht="31.5">
      <c r="A356" s="34" t="s">
        <v>418</v>
      </c>
      <c r="B356" s="67">
        <v>915</v>
      </c>
      <c r="C356" s="24" t="s">
        <v>84</v>
      </c>
      <c r="D356" s="28" t="s">
        <v>147</v>
      </c>
      <c r="E356" s="29" t="s">
        <v>419</v>
      </c>
      <c r="F356" s="24" t="s">
        <v>163</v>
      </c>
      <c r="G356" s="61">
        <f>G357</f>
        <v>560</v>
      </c>
      <c r="H356" s="61">
        <f>H357</f>
        <v>554.837</v>
      </c>
      <c r="I356" s="20">
        <f t="shared" si="24"/>
        <v>0.9907803571428572</v>
      </c>
    </row>
    <row r="357" spans="1:9" ht="47.25">
      <c r="A357" s="34" t="s">
        <v>420</v>
      </c>
      <c r="B357" s="67">
        <v>915</v>
      </c>
      <c r="C357" s="24" t="s">
        <v>84</v>
      </c>
      <c r="D357" s="28" t="s">
        <v>147</v>
      </c>
      <c r="E357" s="29" t="s">
        <v>421</v>
      </c>
      <c r="F357" s="24" t="s">
        <v>163</v>
      </c>
      <c r="G357" s="61">
        <f>G358</f>
        <v>560</v>
      </c>
      <c r="H357" s="61">
        <f>H358</f>
        <v>554.837</v>
      </c>
      <c r="I357" s="20">
        <f t="shared" si="24"/>
        <v>0.9907803571428572</v>
      </c>
    </row>
    <row r="358" spans="1:9" ht="31.5">
      <c r="A358" s="9" t="s">
        <v>97</v>
      </c>
      <c r="B358" s="15">
        <v>915</v>
      </c>
      <c r="C358" s="35" t="s">
        <v>84</v>
      </c>
      <c r="D358" s="30" t="s">
        <v>147</v>
      </c>
      <c r="E358" s="31" t="s">
        <v>421</v>
      </c>
      <c r="F358" s="35" t="s">
        <v>100</v>
      </c>
      <c r="G358" s="44">
        <v>560</v>
      </c>
      <c r="H358" s="33">
        <v>554.837</v>
      </c>
      <c r="I358" s="20">
        <f t="shared" si="24"/>
        <v>0.9907803571428572</v>
      </c>
    </row>
    <row r="359" spans="1:9" ht="15.75">
      <c r="A359" s="34" t="s">
        <v>185</v>
      </c>
      <c r="B359" s="67">
        <v>915</v>
      </c>
      <c r="C359" s="24" t="s">
        <v>84</v>
      </c>
      <c r="D359" s="28" t="s">
        <v>147</v>
      </c>
      <c r="E359" s="29" t="s">
        <v>186</v>
      </c>
      <c r="F359" s="24" t="s">
        <v>163</v>
      </c>
      <c r="G359" s="61">
        <f aca="true" t="shared" si="26" ref="G359:H361">G360</f>
        <v>12043.5</v>
      </c>
      <c r="H359" s="61">
        <f t="shared" si="26"/>
        <v>12042.5</v>
      </c>
      <c r="I359" s="20">
        <f t="shared" si="24"/>
        <v>0.9999169676589031</v>
      </c>
    </row>
    <row r="360" spans="1:9" ht="94.5">
      <c r="A360" s="34" t="s">
        <v>187</v>
      </c>
      <c r="B360" s="67">
        <v>915</v>
      </c>
      <c r="C360" s="24" t="s">
        <v>84</v>
      </c>
      <c r="D360" s="28" t="s">
        <v>147</v>
      </c>
      <c r="E360" s="29" t="s">
        <v>188</v>
      </c>
      <c r="F360" s="24" t="s">
        <v>163</v>
      </c>
      <c r="G360" s="61">
        <f t="shared" si="26"/>
        <v>12043.5</v>
      </c>
      <c r="H360" s="61">
        <f t="shared" si="26"/>
        <v>12042.5</v>
      </c>
      <c r="I360" s="20">
        <f t="shared" si="24"/>
        <v>0.9999169676589031</v>
      </c>
    </row>
    <row r="361" spans="1:9" ht="31.5">
      <c r="A361" s="34" t="s">
        <v>424</v>
      </c>
      <c r="B361" s="67">
        <v>915</v>
      </c>
      <c r="C361" s="24" t="s">
        <v>84</v>
      </c>
      <c r="D361" s="28" t="s">
        <v>147</v>
      </c>
      <c r="E361" s="29" t="s">
        <v>425</v>
      </c>
      <c r="F361" s="24" t="s">
        <v>163</v>
      </c>
      <c r="G361" s="61">
        <f t="shared" si="26"/>
        <v>12043.5</v>
      </c>
      <c r="H361" s="61">
        <f t="shared" si="26"/>
        <v>12042.5</v>
      </c>
      <c r="I361" s="20">
        <f t="shared" si="24"/>
        <v>0.9999169676589031</v>
      </c>
    </row>
    <row r="362" spans="1:9" ht="31.5">
      <c r="A362" s="9" t="s">
        <v>97</v>
      </c>
      <c r="B362" s="15">
        <v>915</v>
      </c>
      <c r="C362" s="35" t="s">
        <v>84</v>
      </c>
      <c r="D362" s="30" t="s">
        <v>147</v>
      </c>
      <c r="E362" s="31" t="s">
        <v>425</v>
      </c>
      <c r="F362" s="35" t="s">
        <v>100</v>
      </c>
      <c r="G362" s="44">
        <v>12043.5</v>
      </c>
      <c r="H362" s="33">
        <v>12042.5</v>
      </c>
      <c r="I362" s="20">
        <f t="shared" si="24"/>
        <v>0.9999169676589031</v>
      </c>
    </row>
    <row r="363" spans="1:9" ht="15.75">
      <c r="A363" s="65" t="s">
        <v>308</v>
      </c>
      <c r="B363" s="67">
        <v>915</v>
      </c>
      <c r="C363" s="24" t="s">
        <v>84</v>
      </c>
      <c r="D363" s="28" t="s">
        <v>147</v>
      </c>
      <c r="E363" s="29" t="s">
        <v>309</v>
      </c>
      <c r="F363" s="25" t="s">
        <v>163</v>
      </c>
      <c r="G363" s="44">
        <f aca="true" t="shared" si="27" ref="G363:H365">G364</f>
        <v>602.1</v>
      </c>
      <c r="H363" s="44">
        <f t="shared" si="27"/>
        <v>602.1</v>
      </c>
      <c r="I363" s="20">
        <f t="shared" si="24"/>
        <v>1</v>
      </c>
    </row>
    <row r="364" spans="1:9" ht="47.25">
      <c r="A364" s="65" t="s">
        <v>429</v>
      </c>
      <c r="B364" s="67">
        <v>915</v>
      </c>
      <c r="C364" s="24" t="s">
        <v>84</v>
      </c>
      <c r="D364" s="28" t="s">
        <v>147</v>
      </c>
      <c r="E364" s="29" t="s">
        <v>430</v>
      </c>
      <c r="F364" s="25" t="s">
        <v>163</v>
      </c>
      <c r="G364" s="44">
        <f t="shared" si="27"/>
        <v>602.1</v>
      </c>
      <c r="H364" s="44">
        <f t="shared" si="27"/>
        <v>602.1</v>
      </c>
      <c r="I364" s="20">
        <f t="shared" si="24"/>
        <v>1</v>
      </c>
    </row>
    <row r="365" spans="1:9" ht="110.25">
      <c r="A365" s="76" t="s">
        <v>431</v>
      </c>
      <c r="B365" s="15">
        <v>915</v>
      </c>
      <c r="C365" s="35" t="s">
        <v>84</v>
      </c>
      <c r="D365" s="30" t="s">
        <v>147</v>
      </c>
      <c r="E365" s="31" t="s">
        <v>432</v>
      </c>
      <c r="F365" s="8" t="s">
        <v>163</v>
      </c>
      <c r="G365" s="44">
        <f t="shared" si="27"/>
        <v>602.1</v>
      </c>
      <c r="H365" s="44">
        <f t="shared" si="27"/>
        <v>602.1</v>
      </c>
      <c r="I365" s="20">
        <f t="shared" si="24"/>
        <v>1</v>
      </c>
    </row>
    <row r="366" spans="1:9" ht="31.5">
      <c r="A366" s="9" t="s">
        <v>97</v>
      </c>
      <c r="B366" s="15">
        <v>915</v>
      </c>
      <c r="C366" s="35" t="s">
        <v>84</v>
      </c>
      <c r="D366" s="30" t="s">
        <v>147</v>
      </c>
      <c r="E366" s="31" t="s">
        <v>432</v>
      </c>
      <c r="F366" s="8" t="s">
        <v>100</v>
      </c>
      <c r="G366" s="44">
        <v>602.1</v>
      </c>
      <c r="H366" s="33">
        <v>602.1</v>
      </c>
      <c r="I366" s="20">
        <f t="shared" si="24"/>
        <v>1</v>
      </c>
    </row>
    <row r="367" spans="1:9" ht="31.5">
      <c r="A367" s="34" t="s">
        <v>260</v>
      </c>
      <c r="B367" s="25" t="s">
        <v>148</v>
      </c>
      <c r="C367" s="24" t="s">
        <v>84</v>
      </c>
      <c r="D367" s="28" t="s">
        <v>147</v>
      </c>
      <c r="E367" s="29" t="s">
        <v>261</v>
      </c>
      <c r="F367" s="24" t="s">
        <v>163</v>
      </c>
      <c r="G367" s="26">
        <f>G368+G370</f>
        <v>1416.6</v>
      </c>
      <c r="H367" s="26">
        <f>H368+H370</f>
        <v>930.5</v>
      </c>
      <c r="I367" s="20">
        <f t="shared" si="24"/>
        <v>0.656854440208951</v>
      </c>
    </row>
    <row r="368" spans="1:9" ht="47.25">
      <c r="A368" s="23" t="s">
        <v>372</v>
      </c>
      <c r="B368" s="67">
        <v>915</v>
      </c>
      <c r="C368" s="24" t="s">
        <v>84</v>
      </c>
      <c r="D368" s="28" t="s">
        <v>147</v>
      </c>
      <c r="E368" s="29" t="s">
        <v>153</v>
      </c>
      <c r="F368" s="25" t="s">
        <v>163</v>
      </c>
      <c r="G368" s="26">
        <f>G369</f>
        <v>24.5</v>
      </c>
      <c r="H368" s="26">
        <f>H369</f>
        <v>24.5</v>
      </c>
      <c r="I368" s="20">
        <f t="shared" si="24"/>
        <v>1</v>
      </c>
    </row>
    <row r="369" spans="1:9" ht="31.5">
      <c r="A369" s="12" t="s">
        <v>97</v>
      </c>
      <c r="B369" s="15">
        <v>915</v>
      </c>
      <c r="C369" s="35" t="s">
        <v>84</v>
      </c>
      <c r="D369" s="30" t="s">
        <v>147</v>
      </c>
      <c r="E369" s="31" t="s">
        <v>153</v>
      </c>
      <c r="F369" s="8" t="s">
        <v>100</v>
      </c>
      <c r="G369" s="32">
        <v>24.5</v>
      </c>
      <c r="H369" s="33">
        <v>24.5</v>
      </c>
      <c r="I369" s="20">
        <f t="shared" si="24"/>
        <v>1</v>
      </c>
    </row>
    <row r="370" spans="1:9" ht="31.5">
      <c r="A370" s="39" t="s">
        <v>437</v>
      </c>
      <c r="B370" s="25" t="s">
        <v>148</v>
      </c>
      <c r="C370" s="24" t="s">
        <v>84</v>
      </c>
      <c r="D370" s="28" t="s">
        <v>147</v>
      </c>
      <c r="E370" s="29" t="s">
        <v>146</v>
      </c>
      <c r="F370" s="24" t="s">
        <v>163</v>
      </c>
      <c r="G370" s="32">
        <f>G371</f>
        <v>1392.1</v>
      </c>
      <c r="H370" s="32">
        <f>H371</f>
        <v>906</v>
      </c>
      <c r="I370" s="20">
        <f t="shared" si="24"/>
        <v>0.6508153149917392</v>
      </c>
    </row>
    <row r="371" spans="1:9" ht="31.5">
      <c r="A371" s="12" t="s">
        <v>97</v>
      </c>
      <c r="B371" s="8" t="s">
        <v>148</v>
      </c>
      <c r="C371" s="35" t="s">
        <v>84</v>
      </c>
      <c r="D371" s="30" t="s">
        <v>147</v>
      </c>
      <c r="E371" s="31" t="s">
        <v>146</v>
      </c>
      <c r="F371" s="35" t="s">
        <v>100</v>
      </c>
      <c r="G371" s="32">
        <v>1392.1</v>
      </c>
      <c r="H371" s="33">
        <v>906</v>
      </c>
      <c r="I371" s="20">
        <f t="shared" si="24"/>
        <v>0.6508153149917392</v>
      </c>
    </row>
    <row r="372" spans="1:9" ht="31.5">
      <c r="A372" s="40" t="s">
        <v>438</v>
      </c>
      <c r="B372" s="110">
        <v>915</v>
      </c>
      <c r="C372" s="17" t="s">
        <v>84</v>
      </c>
      <c r="D372" s="43" t="s">
        <v>84</v>
      </c>
      <c r="E372" s="41" t="s">
        <v>162</v>
      </c>
      <c r="F372" s="17" t="s">
        <v>163</v>
      </c>
      <c r="G372" s="82">
        <f>G376+G382+G373</f>
        <v>382.15</v>
      </c>
      <c r="H372" s="82">
        <f>H376+H382+H373</f>
        <v>345.938</v>
      </c>
      <c r="I372" s="20">
        <f t="shared" si="24"/>
        <v>0.9052413973570588</v>
      </c>
    </row>
    <row r="373" spans="1:9" ht="31.5">
      <c r="A373" s="34" t="s">
        <v>439</v>
      </c>
      <c r="B373" s="67">
        <v>915</v>
      </c>
      <c r="C373" s="24" t="s">
        <v>84</v>
      </c>
      <c r="D373" s="28" t="s">
        <v>84</v>
      </c>
      <c r="E373" s="29" t="s">
        <v>440</v>
      </c>
      <c r="F373" s="24" t="s">
        <v>163</v>
      </c>
      <c r="G373" s="61">
        <f>G374</f>
        <v>3</v>
      </c>
      <c r="H373" s="61">
        <f>H374</f>
        <v>3</v>
      </c>
      <c r="I373" s="20">
        <f t="shared" si="24"/>
        <v>1</v>
      </c>
    </row>
    <row r="374" spans="1:10" s="50" customFormat="1" ht="31.5">
      <c r="A374" s="34" t="s">
        <v>441</v>
      </c>
      <c r="B374" s="67">
        <v>915</v>
      </c>
      <c r="C374" s="24" t="s">
        <v>84</v>
      </c>
      <c r="D374" s="28" t="s">
        <v>84</v>
      </c>
      <c r="E374" s="29" t="s">
        <v>442</v>
      </c>
      <c r="F374" s="24" t="s">
        <v>163</v>
      </c>
      <c r="G374" s="61">
        <f>G375</f>
        <v>3</v>
      </c>
      <c r="H374" s="61">
        <f>H375</f>
        <v>3</v>
      </c>
      <c r="I374" s="20">
        <f t="shared" si="24"/>
        <v>1</v>
      </c>
      <c r="J374" s="49"/>
    </row>
    <row r="375" spans="1:9" ht="31.5">
      <c r="A375" s="12" t="s">
        <v>97</v>
      </c>
      <c r="B375" s="15">
        <v>915</v>
      </c>
      <c r="C375" s="35" t="s">
        <v>84</v>
      </c>
      <c r="D375" s="30" t="s">
        <v>84</v>
      </c>
      <c r="E375" s="31" t="s">
        <v>442</v>
      </c>
      <c r="F375" s="8" t="s">
        <v>100</v>
      </c>
      <c r="G375" s="44">
        <v>3</v>
      </c>
      <c r="H375" s="33">
        <v>3</v>
      </c>
      <c r="I375" s="20">
        <f t="shared" si="24"/>
        <v>1</v>
      </c>
    </row>
    <row r="376" spans="1:9" ht="31.5">
      <c r="A376" s="34" t="s">
        <v>443</v>
      </c>
      <c r="B376" s="67">
        <v>915</v>
      </c>
      <c r="C376" s="24" t="s">
        <v>84</v>
      </c>
      <c r="D376" s="28" t="s">
        <v>84</v>
      </c>
      <c r="E376" s="29" t="s">
        <v>444</v>
      </c>
      <c r="F376" s="24" t="s">
        <v>163</v>
      </c>
      <c r="G376" s="44">
        <f>G377</f>
        <v>213.65</v>
      </c>
      <c r="H376" s="44">
        <f>H377</f>
        <v>177.45</v>
      </c>
      <c r="I376" s="20">
        <f t="shared" si="24"/>
        <v>0.8305640065527732</v>
      </c>
    </row>
    <row r="377" spans="1:9" ht="15.75">
      <c r="A377" s="34" t="s">
        <v>445</v>
      </c>
      <c r="B377" s="67">
        <v>915</v>
      </c>
      <c r="C377" s="24" t="s">
        <v>84</v>
      </c>
      <c r="D377" s="28" t="s">
        <v>84</v>
      </c>
      <c r="E377" s="29" t="s">
        <v>446</v>
      </c>
      <c r="F377" s="24" t="s">
        <v>163</v>
      </c>
      <c r="G377" s="44">
        <f>G378+G380</f>
        <v>213.65</v>
      </c>
      <c r="H377" s="44">
        <f>H378+H380</f>
        <v>177.45</v>
      </c>
      <c r="I377" s="20">
        <f t="shared" si="24"/>
        <v>0.8305640065527732</v>
      </c>
    </row>
    <row r="378" spans="1:9" ht="31.5">
      <c r="A378" s="60" t="s">
        <v>447</v>
      </c>
      <c r="B378" s="67">
        <v>915</v>
      </c>
      <c r="C378" s="24" t="s">
        <v>84</v>
      </c>
      <c r="D378" s="28" t="s">
        <v>84</v>
      </c>
      <c r="E378" s="29" t="s">
        <v>448</v>
      </c>
      <c r="F378" s="25" t="s">
        <v>163</v>
      </c>
      <c r="G378" s="44">
        <f>G379</f>
        <v>136.5</v>
      </c>
      <c r="H378" s="44">
        <f>H379</f>
        <v>136.5</v>
      </c>
      <c r="I378" s="20">
        <f t="shared" si="24"/>
        <v>1</v>
      </c>
    </row>
    <row r="379" spans="1:9" ht="31.5">
      <c r="A379" s="12" t="s">
        <v>97</v>
      </c>
      <c r="B379" s="15">
        <v>915</v>
      </c>
      <c r="C379" s="35" t="s">
        <v>84</v>
      </c>
      <c r="D379" s="30" t="s">
        <v>84</v>
      </c>
      <c r="E379" s="31" t="s">
        <v>448</v>
      </c>
      <c r="F379" s="8" t="s">
        <v>100</v>
      </c>
      <c r="G379" s="44">
        <v>136.5</v>
      </c>
      <c r="H379" s="33">
        <v>136.5</v>
      </c>
      <c r="I379" s="20">
        <f t="shared" si="24"/>
        <v>1</v>
      </c>
    </row>
    <row r="380" spans="1:9" ht="31.5">
      <c r="A380" s="27" t="s">
        <v>449</v>
      </c>
      <c r="B380" s="67">
        <v>915</v>
      </c>
      <c r="C380" s="24" t="s">
        <v>84</v>
      </c>
      <c r="D380" s="28" t="s">
        <v>84</v>
      </c>
      <c r="E380" s="29" t="s">
        <v>450</v>
      </c>
      <c r="F380" s="25" t="s">
        <v>163</v>
      </c>
      <c r="G380" s="44">
        <f>G381</f>
        <v>77.15</v>
      </c>
      <c r="H380" s="44">
        <f>H381</f>
        <v>40.95</v>
      </c>
      <c r="I380" s="20">
        <f t="shared" si="24"/>
        <v>0.5307841866493843</v>
      </c>
    </row>
    <row r="381" spans="1:9" ht="46.5" customHeight="1">
      <c r="A381" s="36" t="s">
        <v>249</v>
      </c>
      <c r="B381" s="15">
        <v>915</v>
      </c>
      <c r="C381" s="35" t="s">
        <v>84</v>
      </c>
      <c r="D381" s="30" t="s">
        <v>84</v>
      </c>
      <c r="E381" s="31" t="s">
        <v>450</v>
      </c>
      <c r="F381" s="8" t="s">
        <v>250</v>
      </c>
      <c r="G381" s="44">
        <v>77.15</v>
      </c>
      <c r="H381" s="33">
        <v>40.95</v>
      </c>
      <c r="I381" s="20">
        <f t="shared" si="24"/>
        <v>0.5307841866493843</v>
      </c>
    </row>
    <row r="382" spans="1:9" ht="31.5">
      <c r="A382" s="60" t="s">
        <v>260</v>
      </c>
      <c r="B382" s="106">
        <v>915</v>
      </c>
      <c r="C382" s="25" t="s">
        <v>84</v>
      </c>
      <c r="D382" s="57" t="s">
        <v>84</v>
      </c>
      <c r="E382" s="86" t="s">
        <v>261</v>
      </c>
      <c r="F382" s="25" t="s">
        <v>163</v>
      </c>
      <c r="G382" s="61">
        <f>G383+G385+G387</f>
        <v>165.5</v>
      </c>
      <c r="H382" s="61">
        <f>H383+H385+H387</f>
        <v>165.488</v>
      </c>
      <c r="I382" s="20">
        <f t="shared" si="24"/>
        <v>0.9999274924471299</v>
      </c>
    </row>
    <row r="383" spans="1:9" ht="31.5">
      <c r="A383" s="34" t="s">
        <v>452</v>
      </c>
      <c r="B383" s="106">
        <v>915</v>
      </c>
      <c r="C383" s="24" t="s">
        <v>84</v>
      </c>
      <c r="D383" s="28" t="s">
        <v>84</v>
      </c>
      <c r="E383" s="29" t="s">
        <v>102</v>
      </c>
      <c r="F383" s="24" t="s">
        <v>163</v>
      </c>
      <c r="G383" s="61">
        <f>G384</f>
        <v>6</v>
      </c>
      <c r="H383" s="61">
        <f>H384</f>
        <v>6</v>
      </c>
      <c r="I383" s="20">
        <f t="shared" si="24"/>
        <v>1</v>
      </c>
    </row>
    <row r="384" spans="1:9" ht="31.5">
      <c r="A384" s="9" t="s">
        <v>97</v>
      </c>
      <c r="B384" s="5">
        <v>915</v>
      </c>
      <c r="C384" s="35" t="s">
        <v>84</v>
      </c>
      <c r="D384" s="30" t="s">
        <v>84</v>
      </c>
      <c r="E384" s="31" t="s">
        <v>102</v>
      </c>
      <c r="F384" s="35" t="s">
        <v>100</v>
      </c>
      <c r="G384" s="44">
        <v>6</v>
      </c>
      <c r="H384" s="33">
        <v>6</v>
      </c>
      <c r="I384" s="20">
        <f t="shared" si="24"/>
        <v>1</v>
      </c>
    </row>
    <row r="385" spans="1:9" ht="31.5">
      <c r="A385" s="34" t="s">
        <v>453</v>
      </c>
      <c r="B385" s="106">
        <v>915</v>
      </c>
      <c r="C385" s="24" t="s">
        <v>84</v>
      </c>
      <c r="D385" s="28" t="s">
        <v>84</v>
      </c>
      <c r="E385" s="29" t="s">
        <v>106</v>
      </c>
      <c r="F385" s="24" t="s">
        <v>163</v>
      </c>
      <c r="G385" s="61">
        <f>G386</f>
        <v>6</v>
      </c>
      <c r="H385" s="61">
        <f>H386</f>
        <v>6</v>
      </c>
      <c r="I385" s="20">
        <f t="shared" si="24"/>
        <v>1</v>
      </c>
    </row>
    <row r="386" spans="1:9" ht="31.5">
      <c r="A386" s="9" t="s">
        <v>97</v>
      </c>
      <c r="B386" s="5">
        <v>915</v>
      </c>
      <c r="C386" s="35" t="s">
        <v>84</v>
      </c>
      <c r="D386" s="30" t="s">
        <v>84</v>
      </c>
      <c r="E386" s="31" t="s">
        <v>106</v>
      </c>
      <c r="F386" s="35" t="s">
        <v>100</v>
      </c>
      <c r="G386" s="44">
        <v>6</v>
      </c>
      <c r="H386" s="33">
        <v>6</v>
      </c>
      <c r="I386" s="20">
        <f t="shared" si="24"/>
        <v>1</v>
      </c>
    </row>
    <row r="387" spans="1:9" ht="31.5">
      <c r="A387" s="109" t="s">
        <v>41</v>
      </c>
      <c r="B387" s="106">
        <v>915</v>
      </c>
      <c r="C387" s="25" t="s">
        <v>84</v>
      </c>
      <c r="D387" s="57" t="s">
        <v>84</v>
      </c>
      <c r="E387" s="86" t="s">
        <v>134</v>
      </c>
      <c r="F387" s="25" t="s">
        <v>163</v>
      </c>
      <c r="G387" s="61">
        <f>G388+G389</f>
        <v>153.5</v>
      </c>
      <c r="H387" s="61">
        <f>H388+H389</f>
        <v>153.488</v>
      </c>
      <c r="I387" s="20">
        <f t="shared" si="24"/>
        <v>0.9999218241042346</v>
      </c>
    </row>
    <row r="388" spans="1:9" ht="31.5">
      <c r="A388" s="9" t="s">
        <v>97</v>
      </c>
      <c r="B388" s="5">
        <v>915</v>
      </c>
      <c r="C388" s="8" t="s">
        <v>84</v>
      </c>
      <c r="D388" s="6" t="s">
        <v>84</v>
      </c>
      <c r="E388" s="7" t="s">
        <v>134</v>
      </c>
      <c r="F388" s="35" t="s">
        <v>100</v>
      </c>
      <c r="G388" s="44">
        <v>63</v>
      </c>
      <c r="H388" s="33">
        <v>62.988</v>
      </c>
      <c r="I388" s="20">
        <f t="shared" si="24"/>
        <v>0.9998095238095238</v>
      </c>
    </row>
    <row r="389" spans="1:9" ht="63">
      <c r="A389" s="36" t="s">
        <v>112</v>
      </c>
      <c r="B389" s="5">
        <v>915</v>
      </c>
      <c r="C389" s="8" t="s">
        <v>84</v>
      </c>
      <c r="D389" s="6" t="s">
        <v>84</v>
      </c>
      <c r="E389" s="7" t="s">
        <v>134</v>
      </c>
      <c r="F389" s="35" t="s">
        <v>79</v>
      </c>
      <c r="G389" s="44">
        <v>90.5</v>
      </c>
      <c r="H389" s="33">
        <v>90.5</v>
      </c>
      <c r="I389" s="20">
        <f t="shared" si="24"/>
        <v>1</v>
      </c>
    </row>
    <row r="390" spans="1:9" ht="31.5">
      <c r="A390" s="40" t="s">
        <v>455</v>
      </c>
      <c r="B390" s="110">
        <v>915</v>
      </c>
      <c r="C390" s="17" t="s">
        <v>84</v>
      </c>
      <c r="D390" s="43" t="s">
        <v>98</v>
      </c>
      <c r="E390" s="41" t="s">
        <v>162</v>
      </c>
      <c r="F390" s="17" t="s">
        <v>163</v>
      </c>
      <c r="G390" s="82">
        <f>G391+G394</f>
        <v>61.085</v>
      </c>
      <c r="H390" s="82">
        <f>H391+H394</f>
        <v>60.736</v>
      </c>
      <c r="I390" s="20">
        <f t="shared" si="24"/>
        <v>0.9942866497503479</v>
      </c>
    </row>
    <row r="391" spans="1:9" ht="31.5">
      <c r="A391" s="39" t="s">
        <v>412</v>
      </c>
      <c r="B391" s="67">
        <v>915</v>
      </c>
      <c r="C391" s="24" t="s">
        <v>84</v>
      </c>
      <c r="D391" s="28" t="s">
        <v>98</v>
      </c>
      <c r="E391" s="63" t="s">
        <v>413</v>
      </c>
      <c r="F391" s="24" t="s">
        <v>163</v>
      </c>
      <c r="G391" s="61">
        <f>G392</f>
        <v>32.06</v>
      </c>
      <c r="H391" s="61">
        <f>H392</f>
        <v>31.711</v>
      </c>
      <c r="I391" s="20">
        <f t="shared" si="24"/>
        <v>0.989114160948222</v>
      </c>
    </row>
    <row r="392" spans="1:9" ht="34.5" customHeight="1">
      <c r="A392" s="39" t="s">
        <v>456</v>
      </c>
      <c r="B392" s="67">
        <v>915</v>
      </c>
      <c r="C392" s="24" t="s">
        <v>84</v>
      </c>
      <c r="D392" s="28" t="s">
        <v>98</v>
      </c>
      <c r="E392" s="63" t="s">
        <v>457</v>
      </c>
      <c r="F392" s="24" t="s">
        <v>163</v>
      </c>
      <c r="G392" s="44">
        <f>G393</f>
        <v>32.06</v>
      </c>
      <c r="H392" s="44">
        <f>H393</f>
        <v>31.711</v>
      </c>
      <c r="I392" s="20">
        <f t="shared" si="24"/>
        <v>0.989114160948222</v>
      </c>
    </row>
    <row r="393" spans="1:9" ht="31.5">
      <c r="A393" s="9" t="s">
        <v>97</v>
      </c>
      <c r="B393" s="15">
        <v>915</v>
      </c>
      <c r="C393" s="35" t="s">
        <v>84</v>
      </c>
      <c r="D393" s="30" t="s">
        <v>98</v>
      </c>
      <c r="E393" s="64" t="s">
        <v>457</v>
      </c>
      <c r="F393" s="35" t="s">
        <v>100</v>
      </c>
      <c r="G393" s="44">
        <v>32.06</v>
      </c>
      <c r="H393" s="33">
        <v>31.711</v>
      </c>
      <c r="I393" s="20">
        <f t="shared" si="24"/>
        <v>0.989114160948222</v>
      </c>
    </row>
    <row r="394" spans="1:9" ht="31.5">
      <c r="A394" s="34" t="s">
        <v>260</v>
      </c>
      <c r="B394" s="67">
        <v>915</v>
      </c>
      <c r="C394" s="24" t="s">
        <v>84</v>
      </c>
      <c r="D394" s="28" t="s">
        <v>98</v>
      </c>
      <c r="E394" s="29" t="s">
        <v>261</v>
      </c>
      <c r="F394" s="24" t="s">
        <v>163</v>
      </c>
      <c r="G394" s="61">
        <f>G395</f>
        <v>29.025</v>
      </c>
      <c r="H394" s="61">
        <f>H395</f>
        <v>29.025</v>
      </c>
      <c r="I394" s="20">
        <f aca="true" t="shared" si="28" ref="I394:I457">H394/G394</f>
        <v>1</v>
      </c>
    </row>
    <row r="395" spans="1:9" ht="31.5">
      <c r="A395" s="34" t="s">
        <v>373</v>
      </c>
      <c r="B395" s="67">
        <v>915</v>
      </c>
      <c r="C395" s="24" t="s">
        <v>84</v>
      </c>
      <c r="D395" s="28" t="s">
        <v>98</v>
      </c>
      <c r="E395" s="29" t="s">
        <v>151</v>
      </c>
      <c r="F395" s="24" t="s">
        <v>163</v>
      </c>
      <c r="G395" s="61">
        <f>G396</f>
        <v>29.025</v>
      </c>
      <c r="H395" s="61">
        <f>H396</f>
        <v>29.025</v>
      </c>
      <c r="I395" s="20">
        <f t="shared" si="28"/>
        <v>1</v>
      </c>
    </row>
    <row r="396" spans="1:9" ht="31.5">
      <c r="A396" s="9" t="s">
        <v>97</v>
      </c>
      <c r="B396" s="15">
        <v>915</v>
      </c>
      <c r="C396" s="35" t="s">
        <v>84</v>
      </c>
      <c r="D396" s="30" t="s">
        <v>98</v>
      </c>
      <c r="E396" s="31" t="s">
        <v>151</v>
      </c>
      <c r="F396" s="35" t="s">
        <v>100</v>
      </c>
      <c r="G396" s="44">
        <v>29.025</v>
      </c>
      <c r="H396" s="33">
        <v>29.025</v>
      </c>
      <c r="I396" s="20">
        <f t="shared" si="28"/>
        <v>1</v>
      </c>
    </row>
    <row r="397" spans="1:11" ht="78.75">
      <c r="A397" s="100" t="s">
        <v>51</v>
      </c>
      <c r="B397" s="100">
        <v>916</v>
      </c>
      <c r="C397" s="101" t="s">
        <v>161</v>
      </c>
      <c r="D397" s="101" t="s">
        <v>161</v>
      </c>
      <c r="E397" s="101" t="s">
        <v>162</v>
      </c>
      <c r="F397" s="101" t="s">
        <v>163</v>
      </c>
      <c r="G397" s="102">
        <f>G398</f>
        <v>16597.345</v>
      </c>
      <c r="H397" s="102">
        <f>H398</f>
        <v>16577.097</v>
      </c>
      <c r="I397" s="126">
        <f t="shared" si="28"/>
        <v>0.9987800458446818</v>
      </c>
      <c r="J397" s="22"/>
      <c r="K397" s="22"/>
    </row>
    <row r="398" spans="1:9" ht="15.75">
      <c r="A398" s="40" t="s">
        <v>367</v>
      </c>
      <c r="B398" s="110">
        <v>916</v>
      </c>
      <c r="C398" s="17" t="s">
        <v>84</v>
      </c>
      <c r="D398" s="17" t="s">
        <v>161</v>
      </c>
      <c r="E398" s="41" t="s">
        <v>162</v>
      </c>
      <c r="F398" s="17" t="s">
        <v>163</v>
      </c>
      <c r="G398" s="82">
        <f>G399+G417+G427</f>
        <v>16597.345</v>
      </c>
      <c r="H398" s="82">
        <f>H399+H417+H427</f>
        <v>16577.097</v>
      </c>
      <c r="I398" s="20">
        <f t="shared" si="28"/>
        <v>0.9987800458446818</v>
      </c>
    </row>
    <row r="399" spans="1:9" ht="15.75">
      <c r="A399" s="40" t="s">
        <v>374</v>
      </c>
      <c r="B399" s="110">
        <v>916</v>
      </c>
      <c r="C399" s="17" t="s">
        <v>84</v>
      </c>
      <c r="D399" s="43" t="s">
        <v>147</v>
      </c>
      <c r="E399" s="41" t="s">
        <v>162</v>
      </c>
      <c r="F399" s="17" t="s">
        <v>163</v>
      </c>
      <c r="G399" s="82">
        <f>G400+G410+G413</f>
        <v>16394.22</v>
      </c>
      <c r="H399" s="82">
        <f>H400+H410+H413</f>
        <v>16374.129</v>
      </c>
      <c r="I399" s="20">
        <f t="shared" si="28"/>
        <v>0.9987745071128726</v>
      </c>
    </row>
    <row r="400" spans="1:9" ht="47.25">
      <c r="A400" s="34" t="s">
        <v>375</v>
      </c>
      <c r="B400" s="67">
        <v>916</v>
      </c>
      <c r="C400" s="24" t="s">
        <v>84</v>
      </c>
      <c r="D400" s="28" t="s">
        <v>147</v>
      </c>
      <c r="E400" s="29" t="s">
        <v>376</v>
      </c>
      <c r="F400" s="24" t="s">
        <v>163</v>
      </c>
      <c r="G400" s="61">
        <f>G401</f>
        <v>3656.22</v>
      </c>
      <c r="H400" s="61">
        <f>H401</f>
        <v>3649.813</v>
      </c>
      <c r="I400" s="20">
        <f t="shared" si="28"/>
        <v>0.9982476437413504</v>
      </c>
    </row>
    <row r="401" spans="1:9" ht="31.5">
      <c r="A401" s="27" t="s">
        <v>217</v>
      </c>
      <c r="B401" s="67">
        <v>916</v>
      </c>
      <c r="C401" s="24" t="s">
        <v>84</v>
      </c>
      <c r="D401" s="28" t="s">
        <v>147</v>
      </c>
      <c r="E401" s="29" t="s">
        <v>377</v>
      </c>
      <c r="F401" s="24" t="s">
        <v>163</v>
      </c>
      <c r="G401" s="61">
        <f>G402+G404</f>
        <v>3656.22</v>
      </c>
      <c r="H401" s="61">
        <f>H402+H404</f>
        <v>3649.813</v>
      </c>
      <c r="I401" s="20">
        <f t="shared" si="28"/>
        <v>0.9982476437413504</v>
      </c>
    </row>
    <row r="402" spans="1:9" ht="63">
      <c r="A402" s="38" t="s">
        <v>181</v>
      </c>
      <c r="B402" s="15">
        <v>916</v>
      </c>
      <c r="C402" s="35" t="s">
        <v>392</v>
      </c>
      <c r="D402" s="30" t="s">
        <v>147</v>
      </c>
      <c r="E402" s="31" t="s">
        <v>378</v>
      </c>
      <c r="F402" s="35" t="s">
        <v>163</v>
      </c>
      <c r="G402" s="44">
        <f>G403</f>
        <v>63.947</v>
      </c>
      <c r="H402" s="44">
        <f>H403</f>
        <v>63.947</v>
      </c>
      <c r="I402" s="20">
        <f t="shared" si="28"/>
        <v>1</v>
      </c>
    </row>
    <row r="403" spans="1:9" ht="31.5">
      <c r="A403" s="12" t="s">
        <v>97</v>
      </c>
      <c r="B403" s="15">
        <v>916</v>
      </c>
      <c r="C403" s="35" t="s">
        <v>392</v>
      </c>
      <c r="D403" s="30" t="s">
        <v>147</v>
      </c>
      <c r="E403" s="31" t="s">
        <v>378</v>
      </c>
      <c r="F403" s="35" t="s">
        <v>100</v>
      </c>
      <c r="G403" s="44">
        <v>63.947</v>
      </c>
      <c r="H403" s="33">
        <v>63.947</v>
      </c>
      <c r="I403" s="20">
        <f t="shared" si="28"/>
        <v>1</v>
      </c>
    </row>
    <row r="404" spans="1:9" ht="82.5" customHeight="1">
      <c r="A404" s="120" t="s">
        <v>391</v>
      </c>
      <c r="B404" s="15">
        <v>916</v>
      </c>
      <c r="C404" s="35" t="s">
        <v>392</v>
      </c>
      <c r="D404" s="30" t="s">
        <v>147</v>
      </c>
      <c r="E404" s="31" t="s">
        <v>393</v>
      </c>
      <c r="F404" s="35" t="s">
        <v>163</v>
      </c>
      <c r="G404" s="44">
        <f>G405+G406+G407+G408+G409</f>
        <v>3592.2729999999997</v>
      </c>
      <c r="H404" s="44">
        <f>H405+H406+H407+H408+H409</f>
        <v>3585.866</v>
      </c>
      <c r="I404" s="20">
        <f t="shared" si="28"/>
        <v>0.9982164495849843</v>
      </c>
    </row>
    <row r="405" spans="1:9" ht="31.5">
      <c r="A405" s="12" t="s">
        <v>97</v>
      </c>
      <c r="B405" s="15">
        <v>916</v>
      </c>
      <c r="C405" s="35" t="s">
        <v>84</v>
      </c>
      <c r="D405" s="30" t="s">
        <v>147</v>
      </c>
      <c r="E405" s="31" t="s">
        <v>393</v>
      </c>
      <c r="F405" s="35" t="s">
        <v>100</v>
      </c>
      <c r="G405" s="44">
        <v>2759.153</v>
      </c>
      <c r="H405" s="33">
        <v>2759.15</v>
      </c>
      <c r="I405" s="20">
        <f t="shared" si="28"/>
        <v>0.9999989127098063</v>
      </c>
    </row>
    <row r="406" spans="1:9" ht="47.25">
      <c r="A406" s="53" t="s">
        <v>286</v>
      </c>
      <c r="B406" s="15">
        <v>916</v>
      </c>
      <c r="C406" s="35" t="s">
        <v>84</v>
      </c>
      <c r="D406" s="30" t="s">
        <v>147</v>
      </c>
      <c r="E406" s="31" t="s">
        <v>393</v>
      </c>
      <c r="F406" s="35" t="s">
        <v>113</v>
      </c>
      <c r="G406" s="44">
        <v>108.799</v>
      </c>
      <c r="H406" s="33">
        <v>108.795</v>
      </c>
      <c r="I406" s="20">
        <f t="shared" si="28"/>
        <v>0.9999632349562037</v>
      </c>
    </row>
    <row r="407" spans="1:9" ht="126">
      <c r="A407" s="10" t="s">
        <v>351</v>
      </c>
      <c r="B407" s="113">
        <v>916</v>
      </c>
      <c r="C407" s="35" t="s">
        <v>84</v>
      </c>
      <c r="D407" s="30" t="s">
        <v>147</v>
      </c>
      <c r="E407" s="31" t="s">
        <v>393</v>
      </c>
      <c r="F407" s="35" t="s">
        <v>101</v>
      </c>
      <c r="G407" s="44">
        <v>22.901</v>
      </c>
      <c r="H407" s="33">
        <v>22.901</v>
      </c>
      <c r="I407" s="20">
        <f t="shared" si="28"/>
        <v>1</v>
      </c>
    </row>
    <row r="408" spans="1:9" ht="31.5">
      <c r="A408" s="9" t="s">
        <v>394</v>
      </c>
      <c r="B408" s="15">
        <v>916</v>
      </c>
      <c r="C408" s="35" t="s">
        <v>84</v>
      </c>
      <c r="D408" s="30" t="s">
        <v>147</v>
      </c>
      <c r="E408" s="31" t="s">
        <v>393</v>
      </c>
      <c r="F408" s="35" t="s">
        <v>395</v>
      </c>
      <c r="G408" s="44">
        <v>495</v>
      </c>
      <c r="H408" s="33">
        <v>495</v>
      </c>
      <c r="I408" s="20">
        <f t="shared" si="28"/>
        <v>1</v>
      </c>
    </row>
    <row r="409" spans="1:9" ht="49.5" customHeight="1">
      <c r="A409" s="36" t="s">
        <v>249</v>
      </c>
      <c r="B409" s="15">
        <v>916</v>
      </c>
      <c r="C409" s="35" t="s">
        <v>84</v>
      </c>
      <c r="D409" s="30" t="s">
        <v>147</v>
      </c>
      <c r="E409" s="31" t="s">
        <v>393</v>
      </c>
      <c r="F409" s="35" t="s">
        <v>250</v>
      </c>
      <c r="G409" s="44">
        <v>206.42</v>
      </c>
      <c r="H409" s="33">
        <v>200.02</v>
      </c>
      <c r="I409" s="20">
        <f t="shared" si="28"/>
        <v>0.9689952523980235</v>
      </c>
    </row>
    <row r="410" spans="1:9" ht="31.5">
      <c r="A410" s="34" t="s">
        <v>418</v>
      </c>
      <c r="B410" s="67">
        <v>916</v>
      </c>
      <c r="C410" s="24" t="s">
        <v>84</v>
      </c>
      <c r="D410" s="28" t="s">
        <v>147</v>
      </c>
      <c r="E410" s="29" t="s">
        <v>419</v>
      </c>
      <c r="F410" s="35" t="s">
        <v>163</v>
      </c>
      <c r="G410" s="61">
        <f>G411</f>
        <v>560</v>
      </c>
      <c r="H410" s="61">
        <f>H411</f>
        <v>546.316</v>
      </c>
      <c r="I410" s="20">
        <f t="shared" si="28"/>
        <v>0.9755642857142858</v>
      </c>
    </row>
    <row r="411" spans="1:9" ht="47.25">
      <c r="A411" s="34" t="s">
        <v>420</v>
      </c>
      <c r="B411" s="67">
        <v>916</v>
      </c>
      <c r="C411" s="24" t="s">
        <v>84</v>
      </c>
      <c r="D411" s="28" t="s">
        <v>147</v>
      </c>
      <c r="E411" s="29" t="s">
        <v>421</v>
      </c>
      <c r="F411" s="24" t="s">
        <v>163</v>
      </c>
      <c r="G411" s="61">
        <f>G412</f>
        <v>560</v>
      </c>
      <c r="H411" s="61">
        <f>H412</f>
        <v>546.316</v>
      </c>
      <c r="I411" s="20">
        <f t="shared" si="28"/>
        <v>0.9755642857142858</v>
      </c>
    </row>
    <row r="412" spans="1:9" ht="31.5">
      <c r="A412" s="9" t="s">
        <v>97</v>
      </c>
      <c r="B412" s="15">
        <v>916</v>
      </c>
      <c r="C412" s="35" t="s">
        <v>84</v>
      </c>
      <c r="D412" s="30" t="s">
        <v>147</v>
      </c>
      <c r="E412" s="31" t="s">
        <v>421</v>
      </c>
      <c r="F412" s="35" t="s">
        <v>100</v>
      </c>
      <c r="G412" s="44">
        <v>560</v>
      </c>
      <c r="H412" s="33">
        <v>546.316</v>
      </c>
      <c r="I412" s="20">
        <f t="shared" si="28"/>
        <v>0.9755642857142858</v>
      </c>
    </row>
    <row r="413" spans="1:9" ht="15.75">
      <c r="A413" s="34" t="s">
        <v>185</v>
      </c>
      <c r="B413" s="67">
        <v>916</v>
      </c>
      <c r="C413" s="24" t="s">
        <v>84</v>
      </c>
      <c r="D413" s="28" t="s">
        <v>147</v>
      </c>
      <c r="E413" s="29" t="s">
        <v>186</v>
      </c>
      <c r="F413" s="24" t="s">
        <v>163</v>
      </c>
      <c r="G413" s="61">
        <f aca="true" t="shared" si="29" ref="G413:H415">G414</f>
        <v>12178</v>
      </c>
      <c r="H413" s="61">
        <f t="shared" si="29"/>
        <v>12178</v>
      </c>
      <c r="I413" s="20">
        <f t="shared" si="28"/>
        <v>1</v>
      </c>
    </row>
    <row r="414" spans="1:10" s="50" customFormat="1" ht="80.25" customHeight="1">
      <c r="A414" s="34" t="s">
        <v>187</v>
      </c>
      <c r="B414" s="67">
        <v>916</v>
      </c>
      <c r="C414" s="24" t="s">
        <v>84</v>
      </c>
      <c r="D414" s="28" t="s">
        <v>147</v>
      </c>
      <c r="E414" s="29" t="s">
        <v>188</v>
      </c>
      <c r="F414" s="24" t="s">
        <v>163</v>
      </c>
      <c r="G414" s="61">
        <f t="shared" si="29"/>
        <v>12178</v>
      </c>
      <c r="H414" s="61">
        <f t="shared" si="29"/>
        <v>12178</v>
      </c>
      <c r="I414" s="20">
        <f t="shared" si="28"/>
        <v>1</v>
      </c>
      <c r="J414" s="49"/>
    </row>
    <row r="415" spans="1:9" ht="31.5">
      <c r="A415" s="34" t="s">
        <v>424</v>
      </c>
      <c r="B415" s="67">
        <v>916</v>
      </c>
      <c r="C415" s="24" t="s">
        <v>84</v>
      </c>
      <c r="D415" s="28" t="s">
        <v>147</v>
      </c>
      <c r="E415" s="29" t="s">
        <v>425</v>
      </c>
      <c r="F415" s="24" t="s">
        <v>163</v>
      </c>
      <c r="G415" s="61">
        <f t="shared" si="29"/>
        <v>12178</v>
      </c>
      <c r="H415" s="61">
        <f t="shared" si="29"/>
        <v>12178</v>
      </c>
      <c r="I415" s="20">
        <f t="shared" si="28"/>
        <v>1</v>
      </c>
    </row>
    <row r="416" spans="1:9" ht="31.5">
      <c r="A416" s="9" t="s">
        <v>97</v>
      </c>
      <c r="B416" s="15">
        <v>916</v>
      </c>
      <c r="C416" s="35" t="s">
        <v>84</v>
      </c>
      <c r="D416" s="30" t="s">
        <v>147</v>
      </c>
      <c r="E416" s="31" t="s">
        <v>425</v>
      </c>
      <c r="F416" s="35" t="s">
        <v>100</v>
      </c>
      <c r="G416" s="44">
        <v>12178</v>
      </c>
      <c r="H416" s="33">
        <v>12178</v>
      </c>
      <c r="I416" s="20">
        <f t="shared" si="28"/>
        <v>1</v>
      </c>
    </row>
    <row r="417" spans="1:9" ht="31.5">
      <c r="A417" s="40" t="s">
        <v>438</v>
      </c>
      <c r="B417" s="15">
        <v>916</v>
      </c>
      <c r="C417" s="17" t="s">
        <v>84</v>
      </c>
      <c r="D417" s="43" t="s">
        <v>84</v>
      </c>
      <c r="E417" s="41" t="s">
        <v>162</v>
      </c>
      <c r="F417" s="17" t="s">
        <v>163</v>
      </c>
      <c r="G417" s="82">
        <f>G418+G424</f>
        <v>169.8</v>
      </c>
      <c r="H417" s="82">
        <f>H418+H424</f>
        <v>169.643</v>
      </c>
      <c r="I417" s="20">
        <f t="shared" si="28"/>
        <v>0.9990753828032979</v>
      </c>
    </row>
    <row r="418" spans="1:9" ht="31.5">
      <c r="A418" s="34" t="s">
        <v>443</v>
      </c>
      <c r="B418" s="67">
        <v>916</v>
      </c>
      <c r="C418" s="24" t="s">
        <v>84</v>
      </c>
      <c r="D418" s="28" t="s">
        <v>84</v>
      </c>
      <c r="E418" s="29" t="s">
        <v>444</v>
      </c>
      <c r="F418" s="24" t="s">
        <v>163</v>
      </c>
      <c r="G418" s="61">
        <f>G419</f>
        <v>163.8</v>
      </c>
      <c r="H418" s="61">
        <f>H419</f>
        <v>163.8</v>
      </c>
      <c r="I418" s="20">
        <f t="shared" si="28"/>
        <v>1</v>
      </c>
    </row>
    <row r="419" spans="1:9" ht="15.75">
      <c r="A419" s="34" t="s">
        <v>445</v>
      </c>
      <c r="B419" s="67">
        <v>916</v>
      </c>
      <c r="C419" s="24" t="s">
        <v>84</v>
      </c>
      <c r="D419" s="28" t="s">
        <v>84</v>
      </c>
      <c r="E419" s="29" t="s">
        <v>446</v>
      </c>
      <c r="F419" s="24" t="s">
        <v>163</v>
      </c>
      <c r="G419" s="61">
        <f>G420+G422</f>
        <v>163.8</v>
      </c>
      <c r="H419" s="61">
        <f>H420+H422</f>
        <v>163.8</v>
      </c>
      <c r="I419" s="20">
        <f t="shared" si="28"/>
        <v>1</v>
      </c>
    </row>
    <row r="420" spans="1:9" ht="31.5">
      <c r="A420" s="60" t="s">
        <v>447</v>
      </c>
      <c r="B420" s="67">
        <v>916</v>
      </c>
      <c r="C420" s="24" t="s">
        <v>84</v>
      </c>
      <c r="D420" s="28" t="s">
        <v>84</v>
      </c>
      <c r="E420" s="29" t="s">
        <v>448</v>
      </c>
      <c r="F420" s="25" t="s">
        <v>163</v>
      </c>
      <c r="G420" s="61">
        <f>G421</f>
        <v>126</v>
      </c>
      <c r="H420" s="61">
        <f>H421</f>
        <v>126</v>
      </c>
      <c r="I420" s="20">
        <f t="shared" si="28"/>
        <v>1</v>
      </c>
    </row>
    <row r="421" spans="1:9" ht="31.5">
      <c r="A421" s="12" t="s">
        <v>97</v>
      </c>
      <c r="B421" s="15">
        <v>916</v>
      </c>
      <c r="C421" s="35" t="s">
        <v>84</v>
      </c>
      <c r="D421" s="30" t="s">
        <v>84</v>
      </c>
      <c r="E421" s="31" t="s">
        <v>448</v>
      </c>
      <c r="F421" s="8" t="s">
        <v>100</v>
      </c>
      <c r="G421" s="44">
        <v>126</v>
      </c>
      <c r="H421" s="33">
        <v>126</v>
      </c>
      <c r="I421" s="20">
        <f t="shared" si="28"/>
        <v>1</v>
      </c>
    </row>
    <row r="422" spans="1:9" ht="31.5">
      <c r="A422" s="27" t="s">
        <v>449</v>
      </c>
      <c r="B422" s="67">
        <v>916</v>
      </c>
      <c r="C422" s="24" t="s">
        <v>84</v>
      </c>
      <c r="D422" s="28" t="s">
        <v>84</v>
      </c>
      <c r="E422" s="29" t="s">
        <v>450</v>
      </c>
      <c r="F422" s="25" t="s">
        <v>163</v>
      </c>
      <c r="G422" s="61">
        <f>G423</f>
        <v>37.8</v>
      </c>
      <c r="H422" s="61">
        <f>H423</f>
        <v>37.8</v>
      </c>
      <c r="I422" s="20">
        <f t="shared" si="28"/>
        <v>1</v>
      </c>
    </row>
    <row r="423" spans="1:9" ht="49.5" customHeight="1">
      <c r="A423" s="36" t="s">
        <v>249</v>
      </c>
      <c r="B423" s="15">
        <v>916</v>
      </c>
      <c r="C423" s="35" t="s">
        <v>84</v>
      </c>
      <c r="D423" s="30" t="s">
        <v>84</v>
      </c>
      <c r="E423" s="31" t="s">
        <v>450</v>
      </c>
      <c r="F423" s="8" t="s">
        <v>250</v>
      </c>
      <c r="G423" s="44">
        <v>37.8</v>
      </c>
      <c r="H423" s="33">
        <v>37.8</v>
      </c>
      <c r="I423" s="20">
        <f t="shared" si="28"/>
        <v>1</v>
      </c>
    </row>
    <row r="424" spans="1:9" ht="31.5">
      <c r="A424" s="60" t="s">
        <v>260</v>
      </c>
      <c r="B424" s="67">
        <v>916</v>
      </c>
      <c r="C424" s="25" t="s">
        <v>84</v>
      </c>
      <c r="D424" s="57" t="s">
        <v>84</v>
      </c>
      <c r="E424" s="86" t="s">
        <v>261</v>
      </c>
      <c r="F424" s="25" t="s">
        <v>163</v>
      </c>
      <c r="G424" s="61">
        <f>G425</f>
        <v>6</v>
      </c>
      <c r="H424" s="61">
        <f>H425</f>
        <v>5.843</v>
      </c>
      <c r="I424" s="20">
        <f t="shared" si="28"/>
        <v>0.9738333333333333</v>
      </c>
    </row>
    <row r="425" spans="1:9" ht="31.5">
      <c r="A425" s="34" t="s">
        <v>452</v>
      </c>
      <c r="B425" s="67">
        <v>916</v>
      </c>
      <c r="C425" s="24" t="s">
        <v>84</v>
      </c>
      <c r="D425" s="28" t="s">
        <v>84</v>
      </c>
      <c r="E425" s="29" t="s">
        <v>102</v>
      </c>
      <c r="F425" s="24" t="s">
        <v>163</v>
      </c>
      <c r="G425" s="61">
        <f>G426</f>
        <v>6</v>
      </c>
      <c r="H425" s="61">
        <f>H426</f>
        <v>5.843</v>
      </c>
      <c r="I425" s="20">
        <f t="shared" si="28"/>
        <v>0.9738333333333333</v>
      </c>
    </row>
    <row r="426" spans="1:9" ht="31.5">
      <c r="A426" s="12" t="s">
        <v>97</v>
      </c>
      <c r="B426" s="15">
        <v>916</v>
      </c>
      <c r="C426" s="35" t="s">
        <v>84</v>
      </c>
      <c r="D426" s="30" t="s">
        <v>84</v>
      </c>
      <c r="E426" s="31" t="s">
        <v>102</v>
      </c>
      <c r="F426" s="35" t="s">
        <v>100</v>
      </c>
      <c r="G426" s="44">
        <v>6</v>
      </c>
      <c r="H426" s="33">
        <v>5.843</v>
      </c>
      <c r="I426" s="20">
        <f t="shared" si="28"/>
        <v>0.9738333333333333</v>
      </c>
    </row>
    <row r="427" spans="1:9" ht="31.5">
      <c r="A427" s="40" t="s">
        <v>455</v>
      </c>
      <c r="B427" s="110">
        <v>916</v>
      </c>
      <c r="C427" s="17" t="s">
        <v>84</v>
      </c>
      <c r="D427" s="43" t="s">
        <v>98</v>
      </c>
      <c r="E427" s="41" t="s">
        <v>162</v>
      </c>
      <c r="F427" s="17" t="s">
        <v>163</v>
      </c>
      <c r="G427" s="82">
        <f aca="true" t="shared" si="30" ref="G427:H429">G428</f>
        <v>33.325</v>
      </c>
      <c r="H427" s="82">
        <f t="shared" si="30"/>
        <v>33.325</v>
      </c>
      <c r="I427" s="20">
        <f t="shared" si="28"/>
        <v>1</v>
      </c>
    </row>
    <row r="428" spans="1:9" ht="31.5">
      <c r="A428" s="34" t="s">
        <v>260</v>
      </c>
      <c r="B428" s="67">
        <v>916</v>
      </c>
      <c r="C428" s="24" t="s">
        <v>84</v>
      </c>
      <c r="D428" s="28" t="s">
        <v>98</v>
      </c>
      <c r="E428" s="29" t="s">
        <v>261</v>
      </c>
      <c r="F428" s="24" t="s">
        <v>163</v>
      </c>
      <c r="G428" s="61">
        <f t="shared" si="30"/>
        <v>33.325</v>
      </c>
      <c r="H428" s="61">
        <f t="shared" si="30"/>
        <v>33.325</v>
      </c>
      <c r="I428" s="20">
        <f t="shared" si="28"/>
        <v>1</v>
      </c>
    </row>
    <row r="429" spans="1:9" ht="31.5">
      <c r="A429" s="34" t="s">
        <v>373</v>
      </c>
      <c r="B429" s="67">
        <v>916</v>
      </c>
      <c r="C429" s="24" t="s">
        <v>84</v>
      </c>
      <c r="D429" s="28" t="s">
        <v>98</v>
      </c>
      <c r="E429" s="29" t="s">
        <v>151</v>
      </c>
      <c r="F429" s="24" t="s">
        <v>163</v>
      </c>
      <c r="G429" s="61">
        <f t="shared" si="30"/>
        <v>33.325</v>
      </c>
      <c r="H429" s="61">
        <f t="shared" si="30"/>
        <v>33.325</v>
      </c>
      <c r="I429" s="20">
        <f t="shared" si="28"/>
        <v>1</v>
      </c>
    </row>
    <row r="430" spans="1:9" ht="31.5">
      <c r="A430" s="9" t="s">
        <v>97</v>
      </c>
      <c r="B430" s="15">
        <v>916</v>
      </c>
      <c r="C430" s="35" t="s">
        <v>84</v>
      </c>
      <c r="D430" s="30" t="s">
        <v>98</v>
      </c>
      <c r="E430" s="31" t="s">
        <v>151</v>
      </c>
      <c r="F430" s="35" t="s">
        <v>100</v>
      </c>
      <c r="G430" s="44">
        <v>33.325</v>
      </c>
      <c r="H430" s="33">
        <v>33.325</v>
      </c>
      <c r="I430" s="20">
        <f t="shared" si="28"/>
        <v>1</v>
      </c>
    </row>
    <row r="431" spans="1:11" ht="47.25">
      <c r="A431" s="100" t="s">
        <v>52</v>
      </c>
      <c r="B431" s="100">
        <v>918</v>
      </c>
      <c r="C431" s="101" t="s">
        <v>161</v>
      </c>
      <c r="D431" s="101" t="s">
        <v>161</v>
      </c>
      <c r="E431" s="101" t="s">
        <v>162</v>
      </c>
      <c r="F431" s="101" t="s">
        <v>163</v>
      </c>
      <c r="G431" s="102">
        <f>G432+G437+G442</f>
        <v>4350.2119999999995</v>
      </c>
      <c r="H431" s="102">
        <f>H432+H437+H442</f>
        <v>4323.8460000000005</v>
      </c>
      <c r="I431" s="126">
        <f t="shared" si="28"/>
        <v>0.9939391459542664</v>
      </c>
      <c r="J431" s="22"/>
      <c r="K431" s="22"/>
    </row>
    <row r="432" spans="1:9" ht="15.75">
      <c r="A432" s="40" t="s">
        <v>356</v>
      </c>
      <c r="B432" s="105">
        <v>918</v>
      </c>
      <c r="C432" s="17" t="s">
        <v>91</v>
      </c>
      <c r="D432" s="17" t="s">
        <v>161</v>
      </c>
      <c r="E432" s="41" t="s">
        <v>162</v>
      </c>
      <c r="F432" s="17" t="s">
        <v>163</v>
      </c>
      <c r="G432" s="82">
        <f aca="true" t="shared" si="31" ref="G432:H435">G433</f>
        <v>9.2</v>
      </c>
      <c r="H432" s="82">
        <f t="shared" si="31"/>
        <v>9.188</v>
      </c>
      <c r="I432" s="20">
        <f t="shared" si="28"/>
        <v>0.9986956521739132</v>
      </c>
    </row>
    <row r="433" spans="1:9" ht="47.25">
      <c r="A433" s="40" t="s">
        <v>362</v>
      </c>
      <c r="B433" s="111">
        <v>918</v>
      </c>
      <c r="C433" s="17" t="s">
        <v>91</v>
      </c>
      <c r="D433" s="17" t="s">
        <v>73</v>
      </c>
      <c r="E433" s="41" t="s">
        <v>162</v>
      </c>
      <c r="F433" s="17" t="s">
        <v>163</v>
      </c>
      <c r="G433" s="82">
        <f t="shared" si="31"/>
        <v>9.2</v>
      </c>
      <c r="H433" s="82">
        <f t="shared" si="31"/>
        <v>9.188</v>
      </c>
      <c r="I433" s="20">
        <f t="shared" si="28"/>
        <v>0.9986956521739132</v>
      </c>
    </row>
    <row r="434" spans="1:9" ht="31.5">
      <c r="A434" s="34" t="s">
        <v>363</v>
      </c>
      <c r="B434" s="112">
        <v>918</v>
      </c>
      <c r="C434" s="24" t="s">
        <v>91</v>
      </c>
      <c r="D434" s="24" t="s">
        <v>73</v>
      </c>
      <c r="E434" s="29" t="s">
        <v>364</v>
      </c>
      <c r="F434" s="24" t="s">
        <v>163</v>
      </c>
      <c r="G434" s="61">
        <f t="shared" si="31"/>
        <v>9.2</v>
      </c>
      <c r="H434" s="61">
        <f t="shared" si="31"/>
        <v>9.188</v>
      </c>
      <c r="I434" s="20">
        <f t="shared" si="28"/>
        <v>0.9986956521739132</v>
      </c>
    </row>
    <row r="435" spans="1:9" ht="15.75">
      <c r="A435" s="34" t="s">
        <v>365</v>
      </c>
      <c r="B435" s="112">
        <v>918</v>
      </c>
      <c r="C435" s="24" t="s">
        <v>91</v>
      </c>
      <c r="D435" s="24" t="s">
        <v>73</v>
      </c>
      <c r="E435" s="29" t="s">
        <v>366</v>
      </c>
      <c r="F435" s="24" t="s">
        <v>163</v>
      </c>
      <c r="G435" s="61">
        <f t="shared" si="31"/>
        <v>9.2</v>
      </c>
      <c r="H435" s="61">
        <f t="shared" si="31"/>
        <v>9.188</v>
      </c>
      <c r="I435" s="20">
        <f t="shared" si="28"/>
        <v>0.9986956521739132</v>
      </c>
    </row>
    <row r="436" spans="1:9" ht="31.5">
      <c r="A436" s="9" t="s">
        <v>97</v>
      </c>
      <c r="B436" s="113">
        <v>918</v>
      </c>
      <c r="C436" s="35" t="s">
        <v>91</v>
      </c>
      <c r="D436" s="35" t="s">
        <v>73</v>
      </c>
      <c r="E436" s="31" t="s">
        <v>366</v>
      </c>
      <c r="F436" s="35" t="s">
        <v>100</v>
      </c>
      <c r="G436" s="44">
        <v>9.2</v>
      </c>
      <c r="H436" s="33">
        <v>9.188</v>
      </c>
      <c r="I436" s="20">
        <f t="shared" si="28"/>
        <v>0.9986956521739132</v>
      </c>
    </row>
    <row r="437" spans="1:9" ht="15.75">
      <c r="A437" s="107" t="s">
        <v>367</v>
      </c>
      <c r="B437" s="105">
        <v>918</v>
      </c>
      <c r="C437" s="18" t="s">
        <v>84</v>
      </c>
      <c r="D437" s="108" t="s">
        <v>161</v>
      </c>
      <c r="E437" s="11" t="s">
        <v>162</v>
      </c>
      <c r="F437" s="18" t="s">
        <v>163</v>
      </c>
      <c r="G437" s="82">
        <f aca="true" t="shared" si="32" ref="G437:H440">G438</f>
        <v>8</v>
      </c>
      <c r="H437" s="82">
        <f t="shared" si="32"/>
        <v>7.994</v>
      </c>
      <c r="I437" s="20">
        <f t="shared" si="28"/>
        <v>0.99925</v>
      </c>
    </row>
    <row r="438" spans="1:9" ht="31.5">
      <c r="A438" s="107" t="s">
        <v>438</v>
      </c>
      <c r="B438" s="105">
        <v>918</v>
      </c>
      <c r="C438" s="18" t="s">
        <v>84</v>
      </c>
      <c r="D438" s="108" t="s">
        <v>84</v>
      </c>
      <c r="E438" s="11" t="s">
        <v>162</v>
      </c>
      <c r="F438" s="18" t="s">
        <v>163</v>
      </c>
      <c r="G438" s="82">
        <f t="shared" si="32"/>
        <v>8</v>
      </c>
      <c r="H438" s="82">
        <f t="shared" si="32"/>
        <v>7.994</v>
      </c>
      <c r="I438" s="20">
        <f t="shared" si="28"/>
        <v>0.99925</v>
      </c>
    </row>
    <row r="439" spans="1:9" ht="31.5">
      <c r="A439" s="60" t="s">
        <v>260</v>
      </c>
      <c r="B439" s="106">
        <v>918</v>
      </c>
      <c r="C439" s="25" t="s">
        <v>84</v>
      </c>
      <c r="D439" s="57" t="s">
        <v>84</v>
      </c>
      <c r="E439" s="86" t="s">
        <v>261</v>
      </c>
      <c r="F439" s="25" t="s">
        <v>163</v>
      </c>
      <c r="G439" s="61">
        <f t="shared" si="32"/>
        <v>8</v>
      </c>
      <c r="H439" s="61">
        <f t="shared" si="32"/>
        <v>7.994</v>
      </c>
      <c r="I439" s="20">
        <f t="shared" si="28"/>
        <v>0.99925</v>
      </c>
    </row>
    <row r="440" spans="1:9" ht="31.5">
      <c r="A440" s="109" t="s">
        <v>41</v>
      </c>
      <c r="B440" s="106">
        <v>918</v>
      </c>
      <c r="C440" s="25" t="s">
        <v>84</v>
      </c>
      <c r="D440" s="57" t="s">
        <v>84</v>
      </c>
      <c r="E440" s="86" t="s">
        <v>134</v>
      </c>
      <c r="F440" s="25" t="s">
        <v>163</v>
      </c>
      <c r="G440" s="61">
        <f t="shared" si="32"/>
        <v>8</v>
      </c>
      <c r="H440" s="61">
        <f t="shared" si="32"/>
        <v>7.994</v>
      </c>
      <c r="I440" s="20">
        <f t="shared" si="28"/>
        <v>0.99925</v>
      </c>
    </row>
    <row r="441" spans="1:9" ht="31.5">
      <c r="A441" s="9" t="s">
        <v>97</v>
      </c>
      <c r="B441" s="5">
        <v>918</v>
      </c>
      <c r="C441" s="8" t="s">
        <v>84</v>
      </c>
      <c r="D441" s="6" t="s">
        <v>84</v>
      </c>
      <c r="E441" s="7" t="s">
        <v>134</v>
      </c>
      <c r="F441" s="35" t="s">
        <v>100</v>
      </c>
      <c r="G441" s="44">
        <v>8</v>
      </c>
      <c r="H441" s="33">
        <v>7.994</v>
      </c>
      <c r="I441" s="20">
        <f t="shared" si="28"/>
        <v>0.99925</v>
      </c>
    </row>
    <row r="442" spans="1:9" ht="31.5">
      <c r="A442" s="40" t="s">
        <v>462</v>
      </c>
      <c r="B442" s="110">
        <v>918</v>
      </c>
      <c r="C442" s="43" t="s">
        <v>109</v>
      </c>
      <c r="D442" s="43" t="s">
        <v>161</v>
      </c>
      <c r="E442" s="41" t="s">
        <v>162</v>
      </c>
      <c r="F442" s="17" t="s">
        <v>163</v>
      </c>
      <c r="G442" s="82">
        <f>G443</f>
        <v>4333.012</v>
      </c>
      <c r="H442" s="82">
        <f>H443</f>
        <v>4306.664000000001</v>
      </c>
      <c r="I442" s="20">
        <f t="shared" si="28"/>
        <v>0.9939192413960545</v>
      </c>
    </row>
    <row r="443" spans="1:9" ht="15.75">
      <c r="A443" s="40" t="s">
        <v>463</v>
      </c>
      <c r="B443" s="110">
        <v>918</v>
      </c>
      <c r="C443" s="43" t="s">
        <v>109</v>
      </c>
      <c r="D443" s="43" t="s">
        <v>110</v>
      </c>
      <c r="E443" s="41" t="s">
        <v>162</v>
      </c>
      <c r="F443" s="17" t="s">
        <v>163</v>
      </c>
      <c r="G443" s="82">
        <f>G444+G452+G458</f>
        <v>4333.012</v>
      </c>
      <c r="H443" s="82">
        <f>H444+H452+H458</f>
        <v>4306.664000000001</v>
      </c>
      <c r="I443" s="20">
        <f t="shared" si="28"/>
        <v>0.9939192413960545</v>
      </c>
    </row>
    <row r="444" spans="1:9" ht="15.75">
      <c r="A444" s="34" t="s">
        <v>471</v>
      </c>
      <c r="B444" s="67">
        <v>918</v>
      </c>
      <c r="C444" s="28" t="s">
        <v>109</v>
      </c>
      <c r="D444" s="28" t="s">
        <v>110</v>
      </c>
      <c r="E444" s="29" t="s">
        <v>472</v>
      </c>
      <c r="F444" s="24" t="s">
        <v>163</v>
      </c>
      <c r="G444" s="61">
        <f>G445</f>
        <v>4221.112</v>
      </c>
      <c r="H444" s="61">
        <f>H445</f>
        <v>4194.809</v>
      </c>
      <c r="I444" s="20">
        <f t="shared" si="28"/>
        <v>0.9937687036022735</v>
      </c>
    </row>
    <row r="445" spans="1:9" ht="31.5">
      <c r="A445" s="34" t="s">
        <v>217</v>
      </c>
      <c r="B445" s="67">
        <v>918</v>
      </c>
      <c r="C445" s="28" t="s">
        <v>109</v>
      </c>
      <c r="D445" s="28" t="s">
        <v>110</v>
      </c>
      <c r="E445" s="29" t="s">
        <v>473</v>
      </c>
      <c r="F445" s="24" t="s">
        <v>163</v>
      </c>
      <c r="G445" s="61">
        <f>G446+G447+G448+G449+G450</f>
        <v>4221.112</v>
      </c>
      <c r="H445" s="61">
        <f>H446+H447+H448+H449+H450</f>
        <v>4194.809</v>
      </c>
      <c r="I445" s="20">
        <f t="shared" si="28"/>
        <v>0.9937687036022735</v>
      </c>
    </row>
    <row r="446" spans="1:9" ht="31.5">
      <c r="A446" s="9" t="s">
        <v>97</v>
      </c>
      <c r="B446" s="15">
        <v>918</v>
      </c>
      <c r="C446" s="30" t="s">
        <v>109</v>
      </c>
      <c r="D446" s="30" t="s">
        <v>110</v>
      </c>
      <c r="E446" s="31" t="s">
        <v>473</v>
      </c>
      <c r="F446" s="35" t="s">
        <v>100</v>
      </c>
      <c r="G446" s="44">
        <v>4017.85</v>
      </c>
      <c r="H446" s="33">
        <v>4012.916</v>
      </c>
      <c r="I446" s="20">
        <f t="shared" si="28"/>
        <v>0.9987719800390756</v>
      </c>
    </row>
    <row r="447" spans="1:9" ht="126">
      <c r="A447" s="10" t="s">
        <v>351</v>
      </c>
      <c r="B447" s="113">
        <v>918</v>
      </c>
      <c r="C447" s="30" t="s">
        <v>109</v>
      </c>
      <c r="D447" s="30" t="s">
        <v>110</v>
      </c>
      <c r="E447" s="31" t="s">
        <v>473</v>
      </c>
      <c r="F447" s="35" t="s">
        <v>101</v>
      </c>
      <c r="G447" s="44">
        <v>13.9</v>
      </c>
      <c r="H447" s="33">
        <v>13.869</v>
      </c>
      <c r="I447" s="20">
        <f t="shared" si="28"/>
        <v>0.9977697841726618</v>
      </c>
    </row>
    <row r="448" spans="1:9" ht="48.75" customHeight="1">
      <c r="A448" s="36" t="s">
        <v>249</v>
      </c>
      <c r="B448" s="15">
        <v>918</v>
      </c>
      <c r="C448" s="30" t="s">
        <v>109</v>
      </c>
      <c r="D448" s="30" t="s">
        <v>110</v>
      </c>
      <c r="E448" s="31" t="s">
        <v>473</v>
      </c>
      <c r="F448" s="35" t="s">
        <v>250</v>
      </c>
      <c r="G448" s="44">
        <v>140.35</v>
      </c>
      <c r="H448" s="33">
        <v>119.416</v>
      </c>
      <c r="I448" s="20">
        <f t="shared" si="28"/>
        <v>0.8508443177769861</v>
      </c>
    </row>
    <row r="449" spans="1:9" ht="63">
      <c r="A449" s="36" t="s">
        <v>112</v>
      </c>
      <c r="B449" s="15">
        <v>918</v>
      </c>
      <c r="C449" s="30" t="s">
        <v>109</v>
      </c>
      <c r="D449" s="30" t="s">
        <v>110</v>
      </c>
      <c r="E449" s="31" t="s">
        <v>473</v>
      </c>
      <c r="F449" s="35" t="s">
        <v>79</v>
      </c>
      <c r="G449" s="44">
        <v>46.762</v>
      </c>
      <c r="H449" s="33">
        <v>46.358</v>
      </c>
      <c r="I449" s="20">
        <f t="shared" si="28"/>
        <v>0.9913605063940806</v>
      </c>
    </row>
    <row r="450" spans="1:9" ht="63">
      <c r="A450" s="38" t="s">
        <v>181</v>
      </c>
      <c r="B450" s="15">
        <v>918</v>
      </c>
      <c r="C450" s="30" t="s">
        <v>109</v>
      </c>
      <c r="D450" s="30" t="s">
        <v>110</v>
      </c>
      <c r="E450" s="31" t="s">
        <v>474</v>
      </c>
      <c r="F450" s="35" t="s">
        <v>163</v>
      </c>
      <c r="G450" s="44">
        <f>G451</f>
        <v>2.25</v>
      </c>
      <c r="H450" s="44">
        <f>H451</f>
        <v>2.25</v>
      </c>
      <c r="I450" s="20">
        <f t="shared" si="28"/>
        <v>1</v>
      </c>
    </row>
    <row r="451" spans="1:9" ht="31.5">
      <c r="A451" s="9" t="s">
        <v>97</v>
      </c>
      <c r="B451" s="15">
        <v>918</v>
      </c>
      <c r="C451" s="30" t="s">
        <v>109</v>
      </c>
      <c r="D451" s="30" t="s">
        <v>110</v>
      </c>
      <c r="E451" s="31" t="s">
        <v>474</v>
      </c>
      <c r="F451" s="35" t="s">
        <v>100</v>
      </c>
      <c r="G451" s="44">
        <v>2.25</v>
      </c>
      <c r="H451" s="33">
        <v>2.25</v>
      </c>
      <c r="I451" s="20">
        <f t="shared" si="28"/>
        <v>1</v>
      </c>
    </row>
    <row r="452" spans="1:9" ht="47.25">
      <c r="A452" s="34" t="s">
        <v>475</v>
      </c>
      <c r="B452" s="67">
        <v>918</v>
      </c>
      <c r="C452" s="28" t="s">
        <v>109</v>
      </c>
      <c r="D452" s="28" t="s">
        <v>110</v>
      </c>
      <c r="E452" s="29" t="s">
        <v>476</v>
      </c>
      <c r="F452" s="24" t="s">
        <v>163</v>
      </c>
      <c r="G452" s="61">
        <f>G453</f>
        <v>91.9</v>
      </c>
      <c r="H452" s="61">
        <f>H453</f>
        <v>91.898</v>
      </c>
      <c r="I452" s="20">
        <f t="shared" si="28"/>
        <v>0.9999782372143633</v>
      </c>
    </row>
    <row r="453" spans="1:9" ht="78.75">
      <c r="A453" s="34" t="s">
        <v>477</v>
      </c>
      <c r="B453" s="67">
        <v>918</v>
      </c>
      <c r="C453" s="28" t="s">
        <v>109</v>
      </c>
      <c r="D453" s="28" t="s">
        <v>110</v>
      </c>
      <c r="E453" s="29" t="s">
        <v>478</v>
      </c>
      <c r="F453" s="24" t="s">
        <v>163</v>
      </c>
      <c r="G453" s="61">
        <f>G454+G456</f>
        <v>91.9</v>
      </c>
      <c r="H453" s="61">
        <f>H454+H456</f>
        <v>91.898</v>
      </c>
      <c r="I453" s="20">
        <f t="shared" si="28"/>
        <v>0.9999782372143633</v>
      </c>
    </row>
    <row r="454" spans="1:9" ht="94.5">
      <c r="A454" s="56" t="s">
        <v>479</v>
      </c>
      <c r="B454" s="15">
        <v>918</v>
      </c>
      <c r="C454" s="30" t="s">
        <v>109</v>
      </c>
      <c r="D454" s="30" t="s">
        <v>110</v>
      </c>
      <c r="E454" s="31" t="s">
        <v>480</v>
      </c>
      <c r="F454" s="35" t="s">
        <v>163</v>
      </c>
      <c r="G454" s="26">
        <f>G455</f>
        <v>60</v>
      </c>
      <c r="H454" s="26">
        <f>H455</f>
        <v>60</v>
      </c>
      <c r="I454" s="20">
        <f t="shared" si="28"/>
        <v>1</v>
      </c>
    </row>
    <row r="455" spans="1:9" ht="31.5">
      <c r="A455" s="9" t="s">
        <v>97</v>
      </c>
      <c r="B455" s="15">
        <v>918</v>
      </c>
      <c r="C455" s="30" t="s">
        <v>109</v>
      </c>
      <c r="D455" s="30" t="s">
        <v>110</v>
      </c>
      <c r="E455" s="31" t="s">
        <v>480</v>
      </c>
      <c r="F455" s="35" t="s">
        <v>100</v>
      </c>
      <c r="G455" s="32">
        <v>60</v>
      </c>
      <c r="H455" s="33">
        <v>60</v>
      </c>
      <c r="I455" s="20">
        <f t="shared" si="28"/>
        <v>1</v>
      </c>
    </row>
    <row r="456" spans="1:9" ht="94.5">
      <c r="A456" s="56" t="s">
        <v>481</v>
      </c>
      <c r="B456" s="15">
        <v>918</v>
      </c>
      <c r="C456" s="30" t="s">
        <v>109</v>
      </c>
      <c r="D456" s="30" t="s">
        <v>110</v>
      </c>
      <c r="E456" s="31" t="s">
        <v>482</v>
      </c>
      <c r="F456" s="35" t="s">
        <v>163</v>
      </c>
      <c r="G456" s="32">
        <f>G457</f>
        <v>31.9</v>
      </c>
      <c r="H456" s="32">
        <f>H457</f>
        <v>31.898</v>
      </c>
      <c r="I456" s="20">
        <f t="shared" si="28"/>
        <v>0.9999373040752352</v>
      </c>
    </row>
    <row r="457" spans="1:9" ht="31.5">
      <c r="A457" s="9" t="s">
        <v>97</v>
      </c>
      <c r="B457" s="15">
        <v>918</v>
      </c>
      <c r="C457" s="30" t="s">
        <v>109</v>
      </c>
      <c r="D457" s="30" t="s">
        <v>110</v>
      </c>
      <c r="E457" s="31" t="s">
        <v>482</v>
      </c>
      <c r="F457" s="35" t="s">
        <v>100</v>
      </c>
      <c r="G457" s="32">
        <v>31.9</v>
      </c>
      <c r="H457" s="33">
        <v>31.898</v>
      </c>
      <c r="I457" s="20">
        <f t="shared" si="28"/>
        <v>0.9999373040752352</v>
      </c>
    </row>
    <row r="458" spans="1:9" ht="31.5">
      <c r="A458" s="34" t="s">
        <v>260</v>
      </c>
      <c r="B458" s="67">
        <v>918</v>
      </c>
      <c r="C458" s="28" t="s">
        <v>109</v>
      </c>
      <c r="D458" s="28" t="s">
        <v>110</v>
      </c>
      <c r="E458" s="29" t="s">
        <v>261</v>
      </c>
      <c r="F458" s="24" t="s">
        <v>163</v>
      </c>
      <c r="G458" s="61">
        <f>G459</f>
        <v>20</v>
      </c>
      <c r="H458" s="61">
        <f>H459</f>
        <v>19.957</v>
      </c>
      <c r="I458" s="20">
        <f aca="true" t="shared" si="33" ref="I458:I521">H458/G458</f>
        <v>0.99785</v>
      </c>
    </row>
    <row r="459" spans="1:9" ht="63">
      <c r="A459" s="34" t="s">
        <v>489</v>
      </c>
      <c r="B459" s="106">
        <v>918</v>
      </c>
      <c r="C459" s="28" t="s">
        <v>109</v>
      </c>
      <c r="D459" s="28" t="s">
        <v>110</v>
      </c>
      <c r="E459" s="29" t="s">
        <v>111</v>
      </c>
      <c r="F459" s="24" t="s">
        <v>163</v>
      </c>
      <c r="G459" s="61">
        <f>G460</f>
        <v>20</v>
      </c>
      <c r="H459" s="61">
        <f>H460</f>
        <v>19.957</v>
      </c>
      <c r="I459" s="20">
        <f t="shared" si="33"/>
        <v>0.99785</v>
      </c>
    </row>
    <row r="460" spans="1:9" ht="31.5">
      <c r="A460" s="53" t="s">
        <v>114</v>
      </c>
      <c r="B460" s="5">
        <v>918</v>
      </c>
      <c r="C460" s="30" t="s">
        <v>109</v>
      </c>
      <c r="D460" s="30" t="s">
        <v>110</v>
      </c>
      <c r="E460" s="31" t="s">
        <v>111</v>
      </c>
      <c r="F460" s="35" t="s">
        <v>115</v>
      </c>
      <c r="G460" s="44">
        <v>20</v>
      </c>
      <c r="H460" s="33">
        <v>19.957</v>
      </c>
      <c r="I460" s="20">
        <f t="shared" si="33"/>
        <v>0.99785</v>
      </c>
    </row>
    <row r="461" spans="1:11" ht="78.75">
      <c r="A461" s="100" t="s">
        <v>53</v>
      </c>
      <c r="B461" s="100">
        <v>919</v>
      </c>
      <c r="C461" s="101" t="s">
        <v>161</v>
      </c>
      <c r="D461" s="101" t="s">
        <v>161</v>
      </c>
      <c r="E461" s="101" t="s">
        <v>162</v>
      </c>
      <c r="F461" s="101" t="s">
        <v>163</v>
      </c>
      <c r="G461" s="102">
        <f>G462</f>
        <v>2348.757</v>
      </c>
      <c r="H461" s="102">
        <f>H462</f>
        <v>2292.1610000000005</v>
      </c>
      <c r="I461" s="126">
        <f t="shared" si="33"/>
        <v>0.9759038504196051</v>
      </c>
      <c r="J461" s="22"/>
      <c r="K461" s="22"/>
    </row>
    <row r="462" spans="1:9" ht="15.75">
      <c r="A462" s="40" t="s">
        <v>367</v>
      </c>
      <c r="B462" s="110">
        <v>919</v>
      </c>
      <c r="C462" s="17" t="s">
        <v>84</v>
      </c>
      <c r="D462" s="17" t="s">
        <v>161</v>
      </c>
      <c r="E462" s="41" t="s">
        <v>162</v>
      </c>
      <c r="F462" s="17" t="s">
        <v>163</v>
      </c>
      <c r="G462" s="82">
        <f>G463+G471</f>
        <v>2348.757</v>
      </c>
      <c r="H462" s="82">
        <f>H463+H471</f>
        <v>2292.1610000000005</v>
      </c>
      <c r="I462" s="20">
        <f t="shared" si="33"/>
        <v>0.9759038504196051</v>
      </c>
    </row>
    <row r="463" spans="1:9" ht="15.75">
      <c r="A463" s="40" t="s">
        <v>374</v>
      </c>
      <c r="B463" s="110">
        <v>919</v>
      </c>
      <c r="C463" s="17" t="s">
        <v>84</v>
      </c>
      <c r="D463" s="43" t="s">
        <v>147</v>
      </c>
      <c r="E463" s="41" t="s">
        <v>162</v>
      </c>
      <c r="F463" s="17" t="s">
        <v>163</v>
      </c>
      <c r="G463" s="82">
        <f>G464</f>
        <v>2315.997</v>
      </c>
      <c r="H463" s="82">
        <f>H464</f>
        <v>2259.4010000000003</v>
      </c>
      <c r="I463" s="20">
        <f t="shared" si="33"/>
        <v>0.975563008069527</v>
      </c>
    </row>
    <row r="464" spans="1:9" ht="31.5">
      <c r="A464" s="34" t="s">
        <v>396</v>
      </c>
      <c r="B464" s="15">
        <v>919</v>
      </c>
      <c r="C464" s="24" t="s">
        <v>84</v>
      </c>
      <c r="D464" s="28" t="s">
        <v>147</v>
      </c>
      <c r="E464" s="29" t="s">
        <v>397</v>
      </c>
      <c r="F464" s="24" t="s">
        <v>163</v>
      </c>
      <c r="G464" s="61">
        <f>G465</f>
        <v>2315.997</v>
      </c>
      <c r="H464" s="61">
        <f>H465</f>
        <v>2259.4010000000003</v>
      </c>
      <c r="I464" s="20">
        <f t="shared" si="33"/>
        <v>0.975563008069527</v>
      </c>
    </row>
    <row r="465" spans="1:9" ht="31.5">
      <c r="A465" s="34" t="s">
        <v>217</v>
      </c>
      <c r="B465" s="67">
        <v>919</v>
      </c>
      <c r="C465" s="24" t="s">
        <v>84</v>
      </c>
      <c r="D465" s="28" t="s">
        <v>147</v>
      </c>
      <c r="E465" s="29" t="s">
        <v>398</v>
      </c>
      <c r="F465" s="24" t="s">
        <v>163</v>
      </c>
      <c r="G465" s="61">
        <f>G466+G467+G468+G469</f>
        <v>2315.997</v>
      </c>
      <c r="H465" s="61">
        <f>H466+H467+H468+H469</f>
        <v>2259.4010000000003</v>
      </c>
      <c r="I465" s="20">
        <f t="shared" si="33"/>
        <v>0.975563008069527</v>
      </c>
    </row>
    <row r="466" spans="1:9" ht="31.5">
      <c r="A466" s="9" t="s">
        <v>97</v>
      </c>
      <c r="B466" s="15">
        <v>919</v>
      </c>
      <c r="C466" s="35" t="s">
        <v>84</v>
      </c>
      <c r="D466" s="30" t="s">
        <v>147</v>
      </c>
      <c r="E466" s="31" t="s">
        <v>398</v>
      </c>
      <c r="F466" s="35" t="s">
        <v>100</v>
      </c>
      <c r="G466" s="44">
        <v>1633.92</v>
      </c>
      <c r="H466" s="33">
        <v>1608.087</v>
      </c>
      <c r="I466" s="20">
        <f t="shared" si="33"/>
        <v>0.9841895564042302</v>
      </c>
    </row>
    <row r="467" spans="1:9" ht="47.25">
      <c r="A467" s="53" t="s">
        <v>286</v>
      </c>
      <c r="B467" s="15">
        <v>919</v>
      </c>
      <c r="C467" s="35" t="s">
        <v>84</v>
      </c>
      <c r="D467" s="30" t="s">
        <v>147</v>
      </c>
      <c r="E467" s="31" t="s">
        <v>398</v>
      </c>
      <c r="F467" s="35" t="s">
        <v>113</v>
      </c>
      <c r="G467" s="44">
        <v>5.38</v>
      </c>
      <c r="H467" s="33">
        <v>5.38</v>
      </c>
      <c r="I467" s="20">
        <f t="shared" si="33"/>
        <v>1</v>
      </c>
    </row>
    <row r="468" spans="1:9" ht="45.75" customHeight="1">
      <c r="A468" s="36" t="s">
        <v>249</v>
      </c>
      <c r="B468" s="15">
        <v>919</v>
      </c>
      <c r="C468" s="35" t="s">
        <v>84</v>
      </c>
      <c r="D468" s="30" t="s">
        <v>147</v>
      </c>
      <c r="E468" s="31" t="s">
        <v>398</v>
      </c>
      <c r="F468" s="35" t="s">
        <v>250</v>
      </c>
      <c r="G468" s="44">
        <v>602.497</v>
      </c>
      <c r="H468" s="33">
        <v>571.904</v>
      </c>
      <c r="I468" s="20">
        <f t="shared" si="33"/>
        <v>0.9492229836829064</v>
      </c>
    </row>
    <row r="469" spans="1:9" ht="63">
      <c r="A469" s="38" t="s">
        <v>181</v>
      </c>
      <c r="B469" s="15">
        <v>919</v>
      </c>
      <c r="C469" s="30" t="s">
        <v>109</v>
      </c>
      <c r="D469" s="30" t="s">
        <v>110</v>
      </c>
      <c r="E469" s="31" t="s">
        <v>474</v>
      </c>
      <c r="F469" s="35" t="s">
        <v>163</v>
      </c>
      <c r="G469" s="44">
        <f>G470</f>
        <v>74.2</v>
      </c>
      <c r="H469" s="44">
        <f>H470</f>
        <v>74.03</v>
      </c>
      <c r="I469" s="20">
        <f t="shared" si="33"/>
        <v>0.9977088948787062</v>
      </c>
    </row>
    <row r="470" spans="1:9" ht="31.5">
      <c r="A470" s="9" t="s">
        <v>97</v>
      </c>
      <c r="B470" s="15">
        <v>919</v>
      </c>
      <c r="C470" s="30" t="s">
        <v>109</v>
      </c>
      <c r="D470" s="30" t="s">
        <v>110</v>
      </c>
      <c r="E470" s="31" t="s">
        <v>474</v>
      </c>
      <c r="F470" s="35" t="s">
        <v>100</v>
      </c>
      <c r="G470" s="44">
        <v>74.2</v>
      </c>
      <c r="H470" s="33">
        <v>74.03</v>
      </c>
      <c r="I470" s="20">
        <f t="shared" si="33"/>
        <v>0.9977088948787062</v>
      </c>
    </row>
    <row r="471" spans="1:9" ht="31.5">
      <c r="A471" s="40" t="s">
        <v>438</v>
      </c>
      <c r="B471" s="110">
        <v>919</v>
      </c>
      <c r="C471" s="17" t="s">
        <v>84</v>
      </c>
      <c r="D471" s="43" t="s">
        <v>84</v>
      </c>
      <c r="E471" s="41" t="s">
        <v>162</v>
      </c>
      <c r="F471" s="17" t="s">
        <v>163</v>
      </c>
      <c r="G471" s="82">
        <f>G472</f>
        <v>32.76</v>
      </c>
      <c r="H471" s="82">
        <f>H472</f>
        <v>32.76</v>
      </c>
      <c r="I471" s="20">
        <f t="shared" si="33"/>
        <v>1</v>
      </c>
    </row>
    <row r="472" spans="1:9" ht="31.5">
      <c r="A472" s="34" t="s">
        <v>443</v>
      </c>
      <c r="B472" s="106">
        <v>919</v>
      </c>
      <c r="C472" s="24" t="s">
        <v>84</v>
      </c>
      <c r="D472" s="28" t="s">
        <v>84</v>
      </c>
      <c r="E472" s="29" t="s">
        <v>444</v>
      </c>
      <c r="F472" s="24" t="s">
        <v>163</v>
      </c>
      <c r="G472" s="61">
        <f>G473</f>
        <v>32.76</v>
      </c>
      <c r="H472" s="61">
        <f>H473</f>
        <v>32.76</v>
      </c>
      <c r="I472" s="20">
        <f t="shared" si="33"/>
        <v>1</v>
      </c>
    </row>
    <row r="473" spans="1:9" ht="15.75">
      <c r="A473" s="34" t="s">
        <v>445</v>
      </c>
      <c r="B473" s="106">
        <v>919</v>
      </c>
      <c r="C473" s="24" t="s">
        <v>84</v>
      </c>
      <c r="D473" s="28" t="s">
        <v>84</v>
      </c>
      <c r="E473" s="29" t="s">
        <v>446</v>
      </c>
      <c r="F473" s="24" t="s">
        <v>163</v>
      </c>
      <c r="G473" s="61">
        <f>G474+G476</f>
        <v>32.76</v>
      </c>
      <c r="H473" s="61">
        <f>H474+H476</f>
        <v>32.76</v>
      </c>
      <c r="I473" s="20">
        <f t="shared" si="33"/>
        <v>1</v>
      </c>
    </row>
    <row r="474" spans="1:9" ht="31.5">
      <c r="A474" s="60" t="s">
        <v>447</v>
      </c>
      <c r="B474" s="67">
        <v>919</v>
      </c>
      <c r="C474" s="24" t="s">
        <v>84</v>
      </c>
      <c r="D474" s="28" t="s">
        <v>84</v>
      </c>
      <c r="E474" s="29" t="s">
        <v>448</v>
      </c>
      <c r="F474" s="25" t="s">
        <v>163</v>
      </c>
      <c r="G474" s="61">
        <f>G475</f>
        <v>25.2</v>
      </c>
      <c r="H474" s="61">
        <f>H475</f>
        <v>25.2</v>
      </c>
      <c r="I474" s="20">
        <f t="shared" si="33"/>
        <v>1</v>
      </c>
    </row>
    <row r="475" spans="1:9" ht="31.5">
      <c r="A475" s="12" t="s">
        <v>97</v>
      </c>
      <c r="B475" s="15">
        <v>919</v>
      </c>
      <c r="C475" s="35" t="s">
        <v>84</v>
      </c>
      <c r="D475" s="30" t="s">
        <v>84</v>
      </c>
      <c r="E475" s="31" t="s">
        <v>448</v>
      </c>
      <c r="F475" s="8" t="s">
        <v>100</v>
      </c>
      <c r="G475" s="44">
        <v>25.2</v>
      </c>
      <c r="H475" s="33">
        <v>25.2</v>
      </c>
      <c r="I475" s="20">
        <f t="shared" si="33"/>
        <v>1</v>
      </c>
    </row>
    <row r="476" spans="1:9" ht="31.5">
      <c r="A476" s="27" t="s">
        <v>449</v>
      </c>
      <c r="B476" s="67">
        <v>919</v>
      </c>
      <c r="C476" s="24" t="s">
        <v>84</v>
      </c>
      <c r="D476" s="28" t="s">
        <v>84</v>
      </c>
      <c r="E476" s="29" t="s">
        <v>450</v>
      </c>
      <c r="F476" s="25" t="s">
        <v>163</v>
      </c>
      <c r="G476" s="61">
        <f>G477</f>
        <v>7.56</v>
      </c>
      <c r="H476" s="61">
        <f>H477</f>
        <v>7.56</v>
      </c>
      <c r="I476" s="20">
        <f t="shared" si="33"/>
        <v>1</v>
      </c>
    </row>
    <row r="477" spans="1:9" ht="49.5" customHeight="1">
      <c r="A477" s="36" t="s">
        <v>249</v>
      </c>
      <c r="B477" s="15">
        <v>919</v>
      </c>
      <c r="C477" s="35" t="s">
        <v>84</v>
      </c>
      <c r="D477" s="30" t="s">
        <v>84</v>
      </c>
      <c r="E477" s="31" t="s">
        <v>450</v>
      </c>
      <c r="F477" s="8" t="s">
        <v>250</v>
      </c>
      <c r="G477" s="44">
        <v>7.56</v>
      </c>
      <c r="H477" s="33">
        <v>7.56</v>
      </c>
      <c r="I477" s="20">
        <f t="shared" si="33"/>
        <v>1</v>
      </c>
    </row>
    <row r="478" spans="1:11" ht="94.5">
      <c r="A478" s="100" t="s">
        <v>54</v>
      </c>
      <c r="B478" s="100">
        <v>920</v>
      </c>
      <c r="C478" s="101" t="s">
        <v>161</v>
      </c>
      <c r="D478" s="101" t="s">
        <v>161</v>
      </c>
      <c r="E478" s="101" t="s">
        <v>162</v>
      </c>
      <c r="F478" s="101" t="s">
        <v>163</v>
      </c>
      <c r="G478" s="102">
        <f>G479+G503</f>
        <v>17146.821000000004</v>
      </c>
      <c r="H478" s="102">
        <f>H479+H503</f>
        <v>17028.778000000002</v>
      </c>
      <c r="I478" s="126">
        <f t="shared" si="33"/>
        <v>0.9931157501440062</v>
      </c>
      <c r="J478" s="22"/>
      <c r="K478" s="22"/>
    </row>
    <row r="479" spans="1:9" ht="15.75">
      <c r="A479" s="40" t="s">
        <v>367</v>
      </c>
      <c r="B479" s="110">
        <v>920</v>
      </c>
      <c r="C479" s="17" t="s">
        <v>84</v>
      </c>
      <c r="D479" s="17" t="s">
        <v>161</v>
      </c>
      <c r="E479" s="41" t="s">
        <v>162</v>
      </c>
      <c r="F479" s="17" t="s">
        <v>163</v>
      </c>
      <c r="G479" s="82">
        <f>G480+G493</f>
        <v>17046.821000000004</v>
      </c>
      <c r="H479" s="82">
        <f>H480+H493</f>
        <v>16930.361</v>
      </c>
      <c r="I479" s="20">
        <f t="shared" si="33"/>
        <v>0.9931682276713059</v>
      </c>
    </row>
    <row r="480" spans="1:9" ht="15.75">
      <c r="A480" s="40" t="s">
        <v>374</v>
      </c>
      <c r="B480" s="110">
        <v>920</v>
      </c>
      <c r="C480" s="17" t="s">
        <v>84</v>
      </c>
      <c r="D480" s="43" t="s">
        <v>147</v>
      </c>
      <c r="E480" s="41" t="s">
        <v>162</v>
      </c>
      <c r="F480" s="17" t="s">
        <v>163</v>
      </c>
      <c r="G480" s="82">
        <f>G481+G490</f>
        <v>16382.700000000003</v>
      </c>
      <c r="H480" s="82">
        <f>H481+H490</f>
        <v>16266.321</v>
      </c>
      <c r="I480" s="20">
        <f t="shared" si="33"/>
        <v>0.99289622589683</v>
      </c>
    </row>
    <row r="481" spans="1:9" ht="31.5">
      <c r="A481" s="34" t="s">
        <v>396</v>
      </c>
      <c r="B481" s="67">
        <v>920</v>
      </c>
      <c r="C481" s="24" t="s">
        <v>84</v>
      </c>
      <c r="D481" s="28" t="s">
        <v>147</v>
      </c>
      <c r="E481" s="29" t="s">
        <v>397</v>
      </c>
      <c r="F481" s="24" t="s">
        <v>163</v>
      </c>
      <c r="G481" s="61">
        <f>G482</f>
        <v>16362.700000000003</v>
      </c>
      <c r="H481" s="61">
        <f>H482</f>
        <v>16246.321</v>
      </c>
      <c r="I481" s="20">
        <f t="shared" si="33"/>
        <v>0.9928875430094054</v>
      </c>
    </row>
    <row r="482" spans="1:9" ht="31.5">
      <c r="A482" s="34" t="s">
        <v>217</v>
      </c>
      <c r="B482" s="67">
        <v>920</v>
      </c>
      <c r="C482" s="24" t="s">
        <v>84</v>
      </c>
      <c r="D482" s="28" t="s">
        <v>147</v>
      </c>
      <c r="E482" s="29" t="s">
        <v>398</v>
      </c>
      <c r="F482" s="24" t="s">
        <v>163</v>
      </c>
      <c r="G482" s="61">
        <f>G483+G485</f>
        <v>16362.700000000003</v>
      </c>
      <c r="H482" s="61">
        <f>H483+H485</f>
        <v>16246.321</v>
      </c>
      <c r="I482" s="20">
        <f t="shared" si="33"/>
        <v>0.9928875430094054</v>
      </c>
    </row>
    <row r="483" spans="1:9" ht="63">
      <c r="A483" s="38" t="s">
        <v>181</v>
      </c>
      <c r="B483" s="15">
        <v>920</v>
      </c>
      <c r="C483" s="35" t="s">
        <v>84</v>
      </c>
      <c r="D483" s="30" t="s">
        <v>147</v>
      </c>
      <c r="E483" s="31" t="s">
        <v>401</v>
      </c>
      <c r="F483" s="35" t="s">
        <v>163</v>
      </c>
      <c r="G483" s="44">
        <f>G484</f>
        <v>66.03</v>
      </c>
      <c r="H483" s="44">
        <f>H484</f>
        <v>65.963</v>
      </c>
      <c r="I483" s="20">
        <f t="shared" si="33"/>
        <v>0.9989853097077085</v>
      </c>
    </row>
    <row r="484" spans="1:9" ht="31.5">
      <c r="A484" s="9" t="s">
        <v>97</v>
      </c>
      <c r="B484" s="15">
        <v>920</v>
      </c>
      <c r="C484" s="35" t="s">
        <v>84</v>
      </c>
      <c r="D484" s="30" t="s">
        <v>147</v>
      </c>
      <c r="E484" s="31" t="s">
        <v>401</v>
      </c>
      <c r="F484" s="35" t="s">
        <v>100</v>
      </c>
      <c r="G484" s="44">
        <v>66.03</v>
      </c>
      <c r="H484" s="33">
        <v>65.963</v>
      </c>
      <c r="I484" s="20">
        <f t="shared" si="33"/>
        <v>0.9989853097077085</v>
      </c>
    </row>
    <row r="485" spans="1:9" ht="63">
      <c r="A485" s="38" t="s">
        <v>55</v>
      </c>
      <c r="B485" s="15">
        <v>920</v>
      </c>
      <c r="C485" s="35" t="s">
        <v>84</v>
      </c>
      <c r="D485" s="30" t="s">
        <v>147</v>
      </c>
      <c r="E485" s="31" t="s">
        <v>402</v>
      </c>
      <c r="F485" s="35" t="s">
        <v>163</v>
      </c>
      <c r="G485" s="44">
        <f>G486+G487+G488+G489</f>
        <v>16296.670000000002</v>
      </c>
      <c r="H485" s="44">
        <f>H486+H487+H488+H489</f>
        <v>16180.358</v>
      </c>
      <c r="I485" s="20">
        <f t="shared" si="33"/>
        <v>0.9928628363954107</v>
      </c>
    </row>
    <row r="486" spans="1:9" ht="31.5">
      <c r="A486" s="9" t="s">
        <v>97</v>
      </c>
      <c r="B486" s="15">
        <v>920</v>
      </c>
      <c r="C486" s="35" t="s">
        <v>84</v>
      </c>
      <c r="D486" s="30" t="s">
        <v>147</v>
      </c>
      <c r="E486" s="31" t="s">
        <v>402</v>
      </c>
      <c r="F486" s="35" t="s">
        <v>100</v>
      </c>
      <c r="G486" s="44">
        <v>14301.412</v>
      </c>
      <c r="H486" s="33">
        <v>14294.388</v>
      </c>
      <c r="I486" s="20">
        <f t="shared" si="33"/>
        <v>0.9995088596846242</v>
      </c>
    </row>
    <row r="487" spans="1:9" ht="126">
      <c r="A487" s="10" t="s">
        <v>351</v>
      </c>
      <c r="B487" s="15">
        <v>920</v>
      </c>
      <c r="C487" s="35" t="s">
        <v>84</v>
      </c>
      <c r="D487" s="30" t="s">
        <v>147</v>
      </c>
      <c r="E487" s="31" t="s">
        <v>402</v>
      </c>
      <c r="F487" s="35" t="s">
        <v>101</v>
      </c>
      <c r="G487" s="74">
        <v>57.128</v>
      </c>
      <c r="H487" s="33">
        <v>57.128</v>
      </c>
      <c r="I487" s="20">
        <f t="shared" si="33"/>
        <v>1</v>
      </c>
    </row>
    <row r="488" spans="1:9" ht="46.5" customHeight="1">
      <c r="A488" s="36" t="s">
        <v>249</v>
      </c>
      <c r="B488" s="15">
        <v>920</v>
      </c>
      <c r="C488" s="35" t="s">
        <v>84</v>
      </c>
      <c r="D488" s="30" t="s">
        <v>147</v>
      </c>
      <c r="E488" s="31" t="s">
        <v>402</v>
      </c>
      <c r="F488" s="35" t="s">
        <v>250</v>
      </c>
      <c r="G488" s="44">
        <v>1110.53</v>
      </c>
      <c r="H488" s="33">
        <v>1010.782</v>
      </c>
      <c r="I488" s="20">
        <f t="shared" si="33"/>
        <v>0.9101798240479771</v>
      </c>
    </row>
    <row r="489" spans="1:9" ht="63">
      <c r="A489" s="36" t="s">
        <v>112</v>
      </c>
      <c r="B489" s="15">
        <v>920</v>
      </c>
      <c r="C489" s="35" t="s">
        <v>84</v>
      </c>
      <c r="D489" s="30" t="s">
        <v>147</v>
      </c>
      <c r="E489" s="31" t="s">
        <v>402</v>
      </c>
      <c r="F489" s="35" t="s">
        <v>79</v>
      </c>
      <c r="G489" s="44">
        <v>827.6</v>
      </c>
      <c r="H489" s="33">
        <v>818.06</v>
      </c>
      <c r="I489" s="20">
        <f t="shared" si="33"/>
        <v>0.9884726921217979</v>
      </c>
    </row>
    <row r="490" spans="1:9" ht="31.5">
      <c r="A490" s="60" t="s">
        <v>260</v>
      </c>
      <c r="B490" s="106">
        <v>920</v>
      </c>
      <c r="C490" s="25" t="s">
        <v>84</v>
      </c>
      <c r="D490" s="57" t="s">
        <v>147</v>
      </c>
      <c r="E490" s="86" t="s">
        <v>261</v>
      </c>
      <c r="F490" s="25" t="s">
        <v>163</v>
      </c>
      <c r="G490" s="44">
        <f>G491</f>
        <v>20</v>
      </c>
      <c r="H490" s="44">
        <f>H491</f>
        <v>20</v>
      </c>
      <c r="I490" s="20">
        <f t="shared" si="33"/>
        <v>1</v>
      </c>
    </row>
    <row r="491" spans="1:9" ht="31.5">
      <c r="A491" s="34" t="s">
        <v>373</v>
      </c>
      <c r="B491" s="67">
        <v>920</v>
      </c>
      <c r="C491" s="24" t="s">
        <v>84</v>
      </c>
      <c r="D491" s="28" t="s">
        <v>147</v>
      </c>
      <c r="E491" s="29" t="s">
        <v>151</v>
      </c>
      <c r="F491" s="24" t="s">
        <v>163</v>
      </c>
      <c r="G491" s="44">
        <f>G492</f>
        <v>20</v>
      </c>
      <c r="H491" s="44">
        <f>H492</f>
        <v>20</v>
      </c>
      <c r="I491" s="20">
        <f t="shared" si="33"/>
        <v>1</v>
      </c>
    </row>
    <row r="492" spans="1:9" ht="31.5">
      <c r="A492" s="9" t="s">
        <v>97</v>
      </c>
      <c r="B492" s="15">
        <v>920</v>
      </c>
      <c r="C492" s="35" t="s">
        <v>84</v>
      </c>
      <c r="D492" s="30" t="s">
        <v>147</v>
      </c>
      <c r="E492" s="31" t="s">
        <v>151</v>
      </c>
      <c r="F492" s="35" t="s">
        <v>100</v>
      </c>
      <c r="G492" s="44">
        <v>20</v>
      </c>
      <c r="H492" s="33">
        <v>20</v>
      </c>
      <c r="I492" s="20">
        <f t="shared" si="33"/>
        <v>1</v>
      </c>
    </row>
    <row r="493" spans="1:9" ht="31.5">
      <c r="A493" s="40" t="s">
        <v>438</v>
      </c>
      <c r="B493" s="110">
        <v>920</v>
      </c>
      <c r="C493" s="17" t="s">
        <v>84</v>
      </c>
      <c r="D493" s="43" t="s">
        <v>84</v>
      </c>
      <c r="E493" s="41" t="s">
        <v>162</v>
      </c>
      <c r="F493" s="17" t="s">
        <v>163</v>
      </c>
      <c r="G493" s="82">
        <f>G494+G500</f>
        <v>664.121</v>
      </c>
      <c r="H493" s="82">
        <f>H494+H500</f>
        <v>664.04</v>
      </c>
      <c r="I493" s="20">
        <f t="shared" si="33"/>
        <v>0.9998780342738748</v>
      </c>
    </row>
    <row r="494" spans="1:9" ht="31.5">
      <c r="A494" s="34" t="s">
        <v>443</v>
      </c>
      <c r="B494" s="106">
        <v>920</v>
      </c>
      <c r="C494" s="24" t="s">
        <v>84</v>
      </c>
      <c r="D494" s="28" t="s">
        <v>84</v>
      </c>
      <c r="E494" s="29" t="s">
        <v>444</v>
      </c>
      <c r="F494" s="24" t="s">
        <v>163</v>
      </c>
      <c r="G494" s="44">
        <f>G495</f>
        <v>632.621</v>
      </c>
      <c r="H494" s="44">
        <f>H495</f>
        <v>632.5409999999999</v>
      </c>
      <c r="I494" s="20">
        <f t="shared" si="33"/>
        <v>0.9998735419785305</v>
      </c>
    </row>
    <row r="495" spans="1:9" ht="15.75">
      <c r="A495" s="34" t="s">
        <v>445</v>
      </c>
      <c r="B495" s="106">
        <v>920</v>
      </c>
      <c r="C495" s="24" t="s">
        <v>84</v>
      </c>
      <c r="D495" s="28" t="s">
        <v>84</v>
      </c>
      <c r="E495" s="29" t="s">
        <v>446</v>
      </c>
      <c r="F495" s="24" t="s">
        <v>163</v>
      </c>
      <c r="G495" s="61">
        <f>G496+G498</f>
        <v>632.621</v>
      </c>
      <c r="H495" s="61">
        <f>H496+H498</f>
        <v>632.5409999999999</v>
      </c>
      <c r="I495" s="20">
        <f t="shared" si="33"/>
        <v>0.9998735419785305</v>
      </c>
    </row>
    <row r="496" spans="1:9" ht="31.5">
      <c r="A496" s="60" t="s">
        <v>447</v>
      </c>
      <c r="B496" s="67">
        <v>920</v>
      </c>
      <c r="C496" s="24" t="s">
        <v>84</v>
      </c>
      <c r="D496" s="28" t="s">
        <v>84</v>
      </c>
      <c r="E496" s="29" t="s">
        <v>448</v>
      </c>
      <c r="F496" s="25" t="s">
        <v>163</v>
      </c>
      <c r="G496" s="61">
        <f>G497</f>
        <v>486.65</v>
      </c>
      <c r="H496" s="61">
        <f>H497</f>
        <v>486.57</v>
      </c>
      <c r="I496" s="20">
        <f t="shared" si="33"/>
        <v>0.9998356108085894</v>
      </c>
    </row>
    <row r="497" spans="1:9" ht="31.5">
      <c r="A497" s="12" t="s">
        <v>97</v>
      </c>
      <c r="B497" s="15">
        <v>920</v>
      </c>
      <c r="C497" s="35" t="s">
        <v>84</v>
      </c>
      <c r="D497" s="30" t="s">
        <v>84</v>
      </c>
      <c r="E497" s="31" t="s">
        <v>448</v>
      </c>
      <c r="F497" s="8" t="s">
        <v>100</v>
      </c>
      <c r="G497" s="44">
        <v>486.65</v>
      </c>
      <c r="H497" s="33">
        <v>486.57</v>
      </c>
      <c r="I497" s="20">
        <f t="shared" si="33"/>
        <v>0.9998356108085894</v>
      </c>
    </row>
    <row r="498" spans="1:9" ht="31.5">
      <c r="A498" s="27" t="s">
        <v>449</v>
      </c>
      <c r="B498" s="67">
        <v>920</v>
      </c>
      <c r="C498" s="24" t="s">
        <v>84</v>
      </c>
      <c r="D498" s="28" t="s">
        <v>84</v>
      </c>
      <c r="E498" s="29" t="s">
        <v>450</v>
      </c>
      <c r="F498" s="25" t="s">
        <v>163</v>
      </c>
      <c r="G498" s="61">
        <f>G499</f>
        <v>145.971</v>
      </c>
      <c r="H498" s="61">
        <f>H499</f>
        <v>145.971</v>
      </c>
      <c r="I498" s="20">
        <f t="shared" si="33"/>
        <v>1</v>
      </c>
    </row>
    <row r="499" spans="1:9" ht="46.5" customHeight="1">
      <c r="A499" s="36" t="s">
        <v>249</v>
      </c>
      <c r="B499" s="15">
        <v>920</v>
      </c>
      <c r="C499" s="35" t="s">
        <v>84</v>
      </c>
      <c r="D499" s="30" t="s">
        <v>84</v>
      </c>
      <c r="E499" s="31" t="s">
        <v>450</v>
      </c>
      <c r="F499" s="8" t="s">
        <v>250</v>
      </c>
      <c r="G499" s="44">
        <v>145.971</v>
      </c>
      <c r="H499" s="33">
        <v>145.971</v>
      </c>
      <c r="I499" s="20">
        <f t="shared" si="33"/>
        <v>1</v>
      </c>
    </row>
    <row r="500" spans="1:9" ht="31.5">
      <c r="A500" s="60" t="s">
        <v>260</v>
      </c>
      <c r="B500" s="106">
        <v>920</v>
      </c>
      <c r="C500" s="25" t="s">
        <v>84</v>
      </c>
      <c r="D500" s="57" t="s">
        <v>84</v>
      </c>
      <c r="E500" s="86" t="s">
        <v>261</v>
      </c>
      <c r="F500" s="25" t="s">
        <v>163</v>
      </c>
      <c r="G500" s="61">
        <f>G501</f>
        <v>31.5</v>
      </c>
      <c r="H500" s="61">
        <f>H501</f>
        <v>31.499</v>
      </c>
      <c r="I500" s="20">
        <f t="shared" si="33"/>
        <v>0.999968253968254</v>
      </c>
    </row>
    <row r="501" spans="1:9" ht="31.5">
      <c r="A501" s="34" t="s">
        <v>452</v>
      </c>
      <c r="B501" s="106">
        <v>920</v>
      </c>
      <c r="C501" s="24" t="s">
        <v>84</v>
      </c>
      <c r="D501" s="28" t="s">
        <v>84</v>
      </c>
      <c r="E501" s="29" t="s">
        <v>102</v>
      </c>
      <c r="F501" s="24" t="s">
        <v>163</v>
      </c>
      <c r="G501" s="61">
        <f>G502</f>
        <v>31.5</v>
      </c>
      <c r="H501" s="61">
        <f>H502</f>
        <v>31.499</v>
      </c>
      <c r="I501" s="20">
        <f t="shared" si="33"/>
        <v>0.999968253968254</v>
      </c>
    </row>
    <row r="502" spans="1:9" ht="31.5">
      <c r="A502" s="9" t="s">
        <v>97</v>
      </c>
      <c r="B502" s="5">
        <v>920</v>
      </c>
      <c r="C502" s="35" t="s">
        <v>84</v>
      </c>
      <c r="D502" s="30" t="s">
        <v>84</v>
      </c>
      <c r="E502" s="31" t="s">
        <v>102</v>
      </c>
      <c r="F502" s="35" t="s">
        <v>100</v>
      </c>
      <c r="G502" s="44">
        <v>31.5</v>
      </c>
      <c r="H502" s="33">
        <v>31.499</v>
      </c>
      <c r="I502" s="20">
        <f t="shared" si="33"/>
        <v>0.999968253968254</v>
      </c>
    </row>
    <row r="503" spans="1:9" ht="31.5">
      <c r="A503" s="40" t="s">
        <v>496</v>
      </c>
      <c r="B503" s="110">
        <v>920</v>
      </c>
      <c r="C503" s="43" t="s">
        <v>98</v>
      </c>
      <c r="D503" s="43" t="s">
        <v>161</v>
      </c>
      <c r="E503" s="41" t="s">
        <v>162</v>
      </c>
      <c r="F503" s="17" t="s">
        <v>163</v>
      </c>
      <c r="G503" s="82">
        <f aca="true" t="shared" si="34" ref="G503:H506">G504</f>
        <v>100</v>
      </c>
      <c r="H503" s="82">
        <f t="shared" si="34"/>
        <v>98.417</v>
      </c>
      <c r="I503" s="20">
        <f t="shared" si="33"/>
        <v>0.98417</v>
      </c>
    </row>
    <row r="504" spans="1:9" ht="15.75">
      <c r="A504" s="40" t="s">
        <v>512</v>
      </c>
      <c r="B504" s="110">
        <v>920</v>
      </c>
      <c r="C504" s="43" t="s">
        <v>98</v>
      </c>
      <c r="D504" s="43" t="s">
        <v>109</v>
      </c>
      <c r="E504" s="41" t="s">
        <v>162</v>
      </c>
      <c r="F504" s="118" t="s">
        <v>163</v>
      </c>
      <c r="G504" s="82">
        <f t="shared" si="34"/>
        <v>100</v>
      </c>
      <c r="H504" s="82">
        <f t="shared" si="34"/>
        <v>98.417</v>
      </c>
      <c r="I504" s="20">
        <f t="shared" si="33"/>
        <v>0.98417</v>
      </c>
    </row>
    <row r="505" spans="1:9" ht="31.5">
      <c r="A505" s="34" t="s">
        <v>260</v>
      </c>
      <c r="B505" s="67">
        <v>920</v>
      </c>
      <c r="C505" s="30" t="s">
        <v>98</v>
      </c>
      <c r="D505" s="30" t="s">
        <v>109</v>
      </c>
      <c r="E505" s="29" t="s">
        <v>261</v>
      </c>
      <c r="F505" s="24" t="s">
        <v>163</v>
      </c>
      <c r="G505" s="61">
        <f t="shared" si="34"/>
        <v>100</v>
      </c>
      <c r="H505" s="61">
        <f t="shared" si="34"/>
        <v>98.417</v>
      </c>
      <c r="I505" s="20">
        <f t="shared" si="33"/>
        <v>0.98417</v>
      </c>
    </row>
    <row r="506" spans="1:9" ht="47.25">
      <c r="A506" s="34" t="s">
        <v>514</v>
      </c>
      <c r="B506" s="67">
        <v>920</v>
      </c>
      <c r="C506" s="28" t="s">
        <v>98</v>
      </c>
      <c r="D506" s="28" t="s">
        <v>109</v>
      </c>
      <c r="E506" s="29" t="s">
        <v>130</v>
      </c>
      <c r="F506" s="24" t="s">
        <v>163</v>
      </c>
      <c r="G506" s="61">
        <f t="shared" si="34"/>
        <v>100</v>
      </c>
      <c r="H506" s="61">
        <f t="shared" si="34"/>
        <v>98.417</v>
      </c>
      <c r="I506" s="20">
        <f t="shared" si="33"/>
        <v>0.98417</v>
      </c>
    </row>
    <row r="507" spans="1:9" ht="47.25">
      <c r="A507" s="9" t="s">
        <v>129</v>
      </c>
      <c r="B507" s="15">
        <v>920</v>
      </c>
      <c r="C507" s="30" t="s">
        <v>98</v>
      </c>
      <c r="D507" s="30" t="s">
        <v>109</v>
      </c>
      <c r="E507" s="31" t="s">
        <v>130</v>
      </c>
      <c r="F507" s="35" t="s">
        <v>131</v>
      </c>
      <c r="G507" s="44">
        <v>100</v>
      </c>
      <c r="H507" s="33">
        <v>98.417</v>
      </c>
      <c r="I507" s="20">
        <f t="shared" si="33"/>
        <v>0.98417</v>
      </c>
    </row>
    <row r="508" spans="1:11" ht="94.5">
      <c r="A508" s="100" t="s">
        <v>56</v>
      </c>
      <c r="B508" s="100">
        <v>921</v>
      </c>
      <c r="C508" s="101" t="s">
        <v>161</v>
      </c>
      <c r="D508" s="101" t="s">
        <v>161</v>
      </c>
      <c r="E508" s="101" t="s">
        <v>162</v>
      </c>
      <c r="F508" s="101" t="s">
        <v>163</v>
      </c>
      <c r="G508" s="102">
        <f>G509</f>
        <v>8735.053</v>
      </c>
      <c r="H508" s="102">
        <f>H509</f>
        <v>8649.524</v>
      </c>
      <c r="I508" s="126">
        <f t="shared" si="33"/>
        <v>0.9902085310758847</v>
      </c>
      <c r="J508" s="22"/>
      <c r="K508" s="22"/>
    </row>
    <row r="509" spans="1:9" ht="15.75">
      <c r="A509" s="40" t="s">
        <v>367</v>
      </c>
      <c r="B509" s="110">
        <v>921</v>
      </c>
      <c r="C509" s="17" t="s">
        <v>84</v>
      </c>
      <c r="D509" s="17" t="s">
        <v>161</v>
      </c>
      <c r="E509" s="41" t="s">
        <v>162</v>
      </c>
      <c r="F509" s="17" t="s">
        <v>163</v>
      </c>
      <c r="G509" s="82">
        <f>G510+G520</f>
        <v>8735.053</v>
      </c>
      <c r="H509" s="82">
        <f>H510+H520</f>
        <v>8649.524</v>
      </c>
      <c r="I509" s="20">
        <f t="shared" si="33"/>
        <v>0.9902085310758847</v>
      </c>
    </row>
    <row r="510" spans="1:9" ht="15.75">
      <c r="A510" s="40" t="s">
        <v>374</v>
      </c>
      <c r="B510" s="110">
        <v>921</v>
      </c>
      <c r="C510" s="17" t="s">
        <v>84</v>
      </c>
      <c r="D510" s="43" t="s">
        <v>147</v>
      </c>
      <c r="E510" s="41" t="s">
        <v>162</v>
      </c>
      <c r="F510" s="17" t="s">
        <v>163</v>
      </c>
      <c r="G510" s="82">
        <f>G511</f>
        <v>8702.293</v>
      </c>
      <c r="H510" s="82">
        <f>H511</f>
        <v>8616.764</v>
      </c>
      <c r="I510" s="20">
        <f t="shared" si="33"/>
        <v>0.9901716708458334</v>
      </c>
    </row>
    <row r="511" spans="1:9" ht="31.5">
      <c r="A511" s="34" t="s">
        <v>396</v>
      </c>
      <c r="B511" s="67">
        <v>921</v>
      </c>
      <c r="C511" s="24" t="s">
        <v>84</v>
      </c>
      <c r="D511" s="28" t="s">
        <v>147</v>
      </c>
      <c r="E511" s="29" t="s">
        <v>397</v>
      </c>
      <c r="F511" s="24" t="s">
        <v>163</v>
      </c>
      <c r="G511" s="61">
        <f>G512</f>
        <v>8702.293</v>
      </c>
      <c r="H511" s="61">
        <f>H512</f>
        <v>8616.764</v>
      </c>
      <c r="I511" s="20">
        <f t="shared" si="33"/>
        <v>0.9901716708458334</v>
      </c>
    </row>
    <row r="512" spans="1:9" ht="31.5">
      <c r="A512" s="34" t="s">
        <v>217</v>
      </c>
      <c r="B512" s="67">
        <v>921</v>
      </c>
      <c r="C512" s="24" t="s">
        <v>84</v>
      </c>
      <c r="D512" s="28" t="s">
        <v>147</v>
      </c>
      <c r="E512" s="29" t="s">
        <v>398</v>
      </c>
      <c r="F512" s="24" t="s">
        <v>163</v>
      </c>
      <c r="G512" s="61">
        <f>G513+G515</f>
        <v>8702.293</v>
      </c>
      <c r="H512" s="61">
        <f>H513+H515</f>
        <v>8616.764</v>
      </c>
      <c r="I512" s="20">
        <f t="shared" si="33"/>
        <v>0.9901716708458334</v>
      </c>
    </row>
    <row r="513" spans="1:9" ht="63">
      <c r="A513" s="38" t="s">
        <v>181</v>
      </c>
      <c r="B513" s="15">
        <v>921</v>
      </c>
      <c r="C513" s="35" t="s">
        <v>84</v>
      </c>
      <c r="D513" s="30" t="s">
        <v>147</v>
      </c>
      <c r="E513" s="31" t="s">
        <v>401</v>
      </c>
      <c r="F513" s="35" t="s">
        <v>163</v>
      </c>
      <c r="G513" s="44">
        <f>G514</f>
        <v>11.48</v>
      </c>
      <c r="H513" s="44">
        <f>H514</f>
        <v>11.48</v>
      </c>
      <c r="I513" s="20">
        <f t="shared" si="33"/>
        <v>1</v>
      </c>
    </row>
    <row r="514" spans="1:9" ht="31.5">
      <c r="A514" s="9" t="s">
        <v>97</v>
      </c>
      <c r="B514" s="15">
        <v>921</v>
      </c>
      <c r="C514" s="35" t="s">
        <v>84</v>
      </c>
      <c r="D514" s="30" t="s">
        <v>147</v>
      </c>
      <c r="E514" s="31" t="s">
        <v>401</v>
      </c>
      <c r="F514" s="35" t="s">
        <v>100</v>
      </c>
      <c r="G514" s="44">
        <v>11.48</v>
      </c>
      <c r="H514" s="33">
        <v>11.48</v>
      </c>
      <c r="I514" s="20">
        <f t="shared" si="33"/>
        <v>1</v>
      </c>
    </row>
    <row r="515" spans="1:9" ht="110.25">
      <c r="A515" s="38" t="s">
        <v>403</v>
      </c>
      <c r="B515" s="15">
        <v>921</v>
      </c>
      <c r="C515" s="35" t="s">
        <v>84</v>
      </c>
      <c r="D515" s="30" t="s">
        <v>147</v>
      </c>
      <c r="E515" s="31" t="s">
        <v>404</v>
      </c>
      <c r="F515" s="35" t="s">
        <v>163</v>
      </c>
      <c r="G515" s="44">
        <f>G516+G517+G518+G519</f>
        <v>8690.813</v>
      </c>
      <c r="H515" s="44">
        <f>H516+H517+H518+H519</f>
        <v>8605.284</v>
      </c>
      <c r="I515" s="20">
        <f t="shared" si="33"/>
        <v>0.9901586882608105</v>
      </c>
    </row>
    <row r="516" spans="1:9" ht="31.5">
      <c r="A516" s="9" t="s">
        <v>97</v>
      </c>
      <c r="B516" s="15">
        <v>921</v>
      </c>
      <c r="C516" s="35" t="s">
        <v>84</v>
      </c>
      <c r="D516" s="30" t="s">
        <v>147</v>
      </c>
      <c r="E516" s="31" t="s">
        <v>404</v>
      </c>
      <c r="F516" s="35" t="s">
        <v>100</v>
      </c>
      <c r="G516" s="44">
        <v>7396.19</v>
      </c>
      <c r="H516" s="33">
        <v>7380.951</v>
      </c>
      <c r="I516" s="20">
        <f t="shared" si="33"/>
        <v>0.9979396148557569</v>
      </c>
    </row>
    <row r="517" spans="1:9" ht="47.25">
      <c r="A517" s="53" t="s">
        <v>286</v>
      </c>
      <c r="B517" s="15">
        <v>921</v>
      </c>
      <c r="C517" s="35" t="s">
        <v>84</v>
      </c>
      <c r="D517" s="30" t="s">
        <v>147</v>
      </c>
      <c r="E517" s="31" t="s">
        <v>404</v>
      </c>
      <c r="F517" s="35" t="s">
        <v>113</v>
      </c>
      <c r="G517" s="44">
        <v>55.2</v>
      </c>
      <c r="H517" s="33">
        <v>55.177</v>
      </c>
      <c r="I517" s="20">
        <f t="shared" si="33"/>
        <v>0.9995833333333333</v>
      </c>
    </row>
    <row r="518" spans="1:9" ht="48.75" customHeight="1">
      <c r="A518" s="36" t="s">
        <v>249</v>
      </c>
      <c r="B518" s="15">
        <v>921</v>
      </c>
      <c r="C518" s="35" t="s">
        <v>84</v>
      </c>
      <c r="D518" s="30" t="s">
        <v>147</v>
      </c>
      <c r="E518" s="31" t="s">
        <v>404</v>
      </c>
      <c r="F518" s="35" t="s">
        <v>250</v>
      </c>
      <c r="G518" s="44">
        <v>1193.276</v>
      </c>
      <c r="H518" s="33">
        <v>1123.009</v>
      </c>
      <c r="I518" s="20">
        <f t="shared" si="33"/>
        <v>0.941114209956456</v>
      </c>
    </row>
    <row r="519" spans="1:9" ht="65.25" customHeight="1">
      <c r="A519" s="36" t="s">
        <v>112</v>
      </c>
      <c r="B519" s="15">
        <v>921</v>
      </c>
      <c r="C519" s="35" t="s">
        <v>84</v>
      </c>
      <c r="D519" s="30" t="s">
        <v>147</v>
      </c>
      <c r="E519" s="31" t="s">
        <v>404</v>
      </c>
      <c r="F519" s="35" t="s">
        <v>79</v>
      </c>
      <c r="G519" s="44">
        <v>46.147</v>
      </c>
      <c r="H519" s="33">
        <v>46.147</v>
      </c>
      <c r="I519" s="20">
        <f t="shared" si="33"/>
        <v>1</v>
      </c>
    </row>
    <row r="520" spans="1:9" ht="31.5">
      <c r="A520" s="40" t="s">
        <v>438</v>
      </c>
      <c r="B520" s="110">
        <v>921</v>
      </c>
      <c r="C520" s="17" t="s">
        <v>84</v>
      </c>
      <c r="D520" s="43" t="s">
        <v>84</v>
      </c>
      <c r="E520" s="41" t="s">
        <v>162</v>
      </c>
      <c r="F520" s="17" t="s">
        <v>163</v>
      </c>
      <c r="G520" s="82">
        <f>G521</f>
        <v>32.76</v>
      </c>
      <c r="H520" s="82">
        <f>H521</f>
        <v>32.76</v>
      </c>
      <c r="I520" s="20">
        <f t="shared" si="33"/>
        <v>1</v>
      </c>
    </row>
    <row r="521" spans="1:9" ht="31.5">
      <c r="A521" s="34" t="s">
        <v>443</v>
      </c>
      <c r="B521" s="106">
        <v>921</v>
      </c>
      <c r="C521" s="24" t="s">
        <v>84</v>
      </c>
      <c r="D521" s="28" t="s">
        <v>84</v>
      </c>
      <c r="E521" s="29" t="s">
        <v>444</v>
      </c>
      <c r="F521" s="24" t="s">
        <v>163</v>
      </c>
      <c r="G521" s="61">
        <f>G522</f>
        <v>32.76</v>
      </c>
      <c r="H521" s="61">
        <f>H522</f>
        <v>32.76</v>
      </c>
      <c r="I521" s="20">
        <f t="shared" si="33"/>
        <v>1</v>
      </c>
    </row>
    <row r="522" spans="1:9" ht="15.75">
      <c r="A522" s="34" t="s">
        <v>445</v>
      </c>
      <c r="B522" s="106">
        <v>921</v>
      </c>
      <c r="C522" s="24" t="s">
        <v>84</v>
      </c>
      <c r="D522" s="28" t="s">
        <v>84</v>
      </c>
      <c r="E522" s="29" t="s">
        <v>446</v>
      </c>
      <c r="F522" s="24" t="s">
        <v>163</v>
      </c>
      <c r="G522" s="61">
        <f>G523+G525</f>
        <v>32.76</v>
      </c>
      <c r="H522" s="61">
        <f>H523+H525</f>
        <v>32.76</v>
      </c>
      <c r="I522" s="20">
        <f aca="true" t="shared" si="35" ref="I522:I585">H522/G522</f>
        <v>1</v>
      </c>
    </row>
    <row r="523" spans="1:9" ht="31.5">
      <c r="A523" s="60" t="s">
        <v>447</v>
      </c>
      <c r="B523" s="67">
        <v>921</v>
      </c>
      <c r="C523" s="24" t="s">
        <v>84</v>
      </c>
      <c r="D523" s="28" t="s">
        <v>84</v>
      </c>
      <c r="E523" s="29" t="s">
        <v>448</v>
      </c>
      <c r="F523" s="25" t="s">
        <v>163</v>
      </c>
      <c r="G523" s="61">
        <f>G524</f>
        <v>25.2</v>
      </c>
      <c r="H523" s="61">
        <f>H524</f>
        <v>25.2</v>
      </c>
      <c r="I523" s="20">
        <f t="shared" si="35"/>
        <v>1</v>
      </c>
    </row>
    <row r="524" spans="1:9" ht="31.5">
      <c r="A524" s="12" t="s">
        <v>97</v>
      </c>
      <c r="B524" s="15">
        <v>921</v>
      </c>
      <c r="C524" s="35" t="s">
        <v>84</v>
      </c>
      <c r="D524" s="30" t="s">
        <v>84</v>
      </c>
      <c r="E524" s="31" t="s">
        <v>448</v>
      </c>
      <c r="F524" s="8" t="s">
        <v>100</v>
      </c>
      <c r="G524" s="44">
        <v>25.2</v>
      </c>
      <c r="H524" s="33">
        <v>25.2</v>
      </c>
      <c r="I524" s="20">
        <f t="shared" si="35"/>
        <v>1</v>
      </c>
    </row>
    <row r="525" spans="1:9" ht="31.5">
      <c r="A525" s="27" t="s">
        <v>449</v>
      </c>
      <c r="B525" s="67">
        <v>921</v>
      </c>
      <c r="C525" s="24" t="s">
        <v>84</v>
      </c>
      <c r="D525" s="28" t="s">
        <v>84</v>
      </c>
      <c r="E525" s="29" t="s">
        <v>450</v>
      </c>
      <c r="F525" s="25" t="s">
        <v>163</v>
      </c>
      <c r="G525" s="61">
        <f>G526</f>
        <v>7.56</v>
      </c>
      <c r="H525" s="61">
        <f>H526</f>
        <v>7.56</v>
      </c>
      <c r="I525" s="20">
        <f t="shared" si="35"/>
        <v>1</v>
      </c>
    </row>
    <row r="526" spans="1:9" ht="46.5" customHeight="1">
      <c r="A526" s="36" t="s">
        <v>249</v>
      </c>
      <c r="B526" s="15">
        <v>921</v>
      </c>
      <c r="C526" s="35" t="s">
        <v>84</v>
      </c>
      <c r="D526" s="30" t="s">
        <v>84</v>
      </c>
      <c r="E526" s="31" t="s">
        <v>450</v>
      </c>
      <c r="F526" s="8" t="s">
        <v>250</v>
      </c>
      <c r="G526" s="44">
        <v>7.56</v>
      </c>
      <c r="H526" s="33">
        <v>7.56</v>
      </c>
      <c r="I526" s="20">
        <f t="shared" si="35"/>
        <v>1</v>
      </c>
    </row>
    <row r="527" spans="1:11" ht="63">
      <c r="A527" s="100" t="s">
        <v>57</v>
      </c>
      <c r="B527" s="100">
        <v>923</v>
      </c>
      <c r="C527" s="101" t="s">
        <v>161</v>
      </c>
      <c r="D527" s="101" t="s">
        <v>161</v>
      </c>
      <c r="E527" s="101" t="s">
        <v>162</v>
      </c>
      <c r="F527" s="101" t="s">
        <v>163</v>
      </c>
      <c r="G527" s="102">
        <f>G528+G533+G556</f>
        <v>7414.732000000001</v>
      </c>
      <c r="H527" s="102">
        <f>H528+H533+H556</f>
        <v>7291.495000000001</v>
      </c>
      <c r="I527" s="126">
        <f t="shared" si="35"/>
        <v>0.983379439742394</v>
      </c>
      <c r="J527" s="22"/>
      <c r="K527" s="22"/>
    </row>
    <row r="528" spans="1:9" ht="15.75">
      <c r="A528" s="40" t="s">
        <v>356</v>
      </c>
      <c r="B528" s="105">
        <v>923</v>
      </c>
      <c r="C528" s="17" t="s">
        <v>91</v>
      </c>
      <c r="D528" s="17" t="s">
        <v>161</v>
      </c>
      <c r="E528" s="41" t="s">
        <v>162</v>
      </c>
      <c r="F528" s="17" t="s">
        <v>163</v>
      </c>
      <c r="G528" s="82">
        <f aca="true" t="shared" si="36" ref="G528:H531">G529</f>
        <v>13.1</v>
      </c>
      <c r="H528" s="82">
        <f t="shared" si="36"/>
        <v>13.1</v>
      </c>
      <c r="I528" s="20">
        <f t="shared" si="35"/>
        <v>1</v>
      </c>
    </row>
    <row r="529" spans="1:9" ht="47.25">
      <c r="A529" s="40" t="s">
        <v>362</v>
      </c>
      <c r="B529" s="111">
        <v>923</v>
      </c>
      <c r="C529" s="17" t="s">
        <v>91</v>
      </c>
      <c r="D529" s="17" t="s">
        <v>73</v>
      </c>
      <c r="E529" s="41" t="s">
        <v>162</v>
      </c>
      <c r="F529" s="17" t="s">
        <v>163</v>
      </c>
      <c r="G529" s="82">
        <f t="shared" si="36"/>
        <v>13.1</v>
      </c>
      <c r="H529" s="82">
        <f t="shared" si="36"/>
        <v>13.1</v>
      </c>
      <c r="I529" s="20">
        <f t="shared" si="35"/>
        <v>1</v>
      </c>
    </row>
    <row r="530" spans="1:9" ht="31.5">
      <c r="A530" s="34" t="s">
        <v>363</v>
      </c>
      <c r="B530" s="112">
        <v>923</v>
      </c>
      <c r="C530" s="24" t="s">
        <v>91</v>
      </c>
      <c r="D530" s="24" t="s">
        <v>73</v>
      </c>
      <c r="E530" s="29" t="s">
        <v>364</v>
      </c>
      <c r="F530" s="24" t="s">
        <v>163</v>
      </c>
      <c r="G530" s="61">
        <f t="shared" si="36"/>
        <v>13.1</v>
      </c>
      <c r="H530" s="61">
        <f t="shared" si="36"/>
        <v>13.1</v>
      </c>
      <c r="I530" s="20">
        <f t="shared" si="35"/>
        <v>1</v>
      </c>
    </row>
    <row r="531" spans="1:9" ht="15.75">
      <c r="A531" s="34" t="s">
        <v>365</v>
      </c>
      <c r="B531" s="112">
        <v>923</v>
      </c>
      <c r="C531" s="24" t="s">
        <v>91</v>
      </c>
      <c r="D531" s="24" t="s">
        <v>73</v>
      </c>
      <c r="E531" s="29" t="s">
        <v>366</v>
      </c>
      <c r="F531" s="24" t="s">
        <v>163</v>
      </c>
      <c r="G531" s="61">
        <f t="shared" si="36"/>
        <v>13.1</v>
      </c>
      <c r="H531" s="61">
        <f t="shared" si="36"/>
        <v>13.1</v>
      </c>
      <c r="I531" s="20">
        <f t="shared" si="35"/>
        <v>1</v>
      </c>
    </row>
    <row r="532" spans="1:9" ht="31.5">
      <c r="A532" s="9" t="s">
        <v>97</v>
      </c>
      <c r="B532" s="113">
        <v>923</v>
      </c>
      <c r="C532" s="35" t="s">
        <v>91</v>
      </c>
      <c r="D532" s="35" t="s">
        <v>73</v>
      </c>
      <c r="E532" s="31" t="s">
        <v>366</v>
      </c>
      <c r="F532" s="35" t="s">
        <v>100</v>
      </c>
      <c r="G532" s="44">
        <v>13.1</v>
      </c>
      <c r="H532" s="33">
        <v>13.1</v>
      </c>
      <c r="I532" s="20">
        <f t="shared" si="35"/>
        <v>1</v>
      </c>
    </row>
    <row r="533" spans="1:9" ht="15.75">
      <c r="A533" s="40" t="s">
        <v>367</v>
      </c>
      <c r="B533" s="110">
        <v>923</v>
      </c>
      <c r="C533" s="17" t="s">
        <v>84</v>
      </c>
      <c r="D533" s="17" t="s">
        <v>161</v>
      </c>
      <c r="E533" s="41" t="s">
        <v>162</v>
      </c>
      <c r="F533" s="17" t="s">
        <v>163</v>
      </c>
      <c r="G533" s="82">
        <f>G534+G544</f>
        <v>7369.6320000000005</v>
      </c>
      <c r="H533" s="82">
        <f>H534+H544</f>
        <v>7246.395</v>
      </c>
      <c r="I533" s="20">
        <f t="shared" si="35"/>
        <v>0.9832777267575912</v>
      </c>
    </row>
    <row r="534" spans="1:9" ht="15.75">
      <c r="A534" s="40" t="s">
        <v>374</v>
      </c>
      <c r="B534" s="110">
        <v>923</v>
      </c>
      <c r="C534" s="17" t="s">
        <v>84</v>
      </c>
      <c r="D534" s="43" t="s">
        <v>147</v>
      </c>
      <c r="E534" s="41" t="s">
        <v>162</v>
      </c>
      <c r="F534" s="17" t="s">
        <v>163</v>
      </c>
      <c r="G534" s="82">
        <f>G535</f>
        <v>6827.582</v>
      </c>
      <c r="H534" s="82">
        <f>H535</f>
        <v>6708.339</v>
      </c>
      <c r="I534" s="20">
        <f t="shared" si="35"/>
        <v>0.9825351054004184</v>
      </c>
    </row>
    <row r="535" spans="1:9" ht="31.5">
      <c r="A535" s="34" t="s">
        <v>396</v>
      </c>
      <c r="B535" s="67">
        <v>923</v>
      </c>
      <c r="C535" s="24" t="s">
        <v>84</v>
      </c>
      <c r="D535" s="28" t="s">
        <v>147</v>
      </c>
      <c r="E535" s="29" t="s">
        <v>397</v>
      </c>
      <c r="F535" s="24" t="s">
        <v>163</v>
      </c>
      <c r="G535" s="61">
        <f>G536</f>
        <v>6827.582</v>
      </c>
      <c r="H535" s="61">
        <f>H536</f>
        <v>6708.339</v>
      </c>
      <c r="I535" s="20">
        <f t="shared" si="35"/>
        <v>0.9825351054004184</v>
      </c>
    </row>
    <row r="536" spans="1:9" ht="31.5">
      <c r="A536" s="34" t="s">
        <v>217</v>
      </c>
      <c r="B536" s="67">
        <v>923</v>
      </c>
      <c r="C536" s="24" t="s">
        <v>84</v>
      </c>
      <c r="D536" s="28" t="s">
        <v>147</v>
      </c>
      <c r="E536" s="29" t="s">
        <v>398</v>
      </c>
      <c r="F536" s="24" t="s">
        <v>163</v>
      </c>
      <c r="G536" s="61">
        <f>G537+G538+G539+G542</f>
        <v>6827.582</v>
      </c>
      <c r="H536" s="61">
        <f>H537+H538+H539+H542</f>
        <v>6708.339</v>
      </c>
      <c r="I536" s="20">
        <f t="shared" si="35"/>
        <v>0.9825351054004184</v>
      </c>
    </row>
    <row r="537" spans="1:10" s="87" customFormat="1" ht="126">
      <c r="A537" s="10" t="s">
        <v>351</v>
      </c>
      <c r="B537" s="5">
        <v>923</v>
      </c>
      <c r="C537" s="8" t="s">
        <v>84</v>
      </c>
      <c r="D537" s="6" t="s">
        <v>147</v>
      </c>
      <c r="E537" s="7" t="s">
        <v>398</v>
      </c>
      <c r="F537" s="8" t="s">
        <v>101</v>
      </c>
      <c r="G537" s="44">
        <v>29.013</v>
      </c>
      <c r="H537" s="1">
        <v>29.013</v>
      </c>
      <c r="I537" s="20">
        <f t="shared" si="35"/>
        <v>1</v>
      </c>
      <c r="J537" s="21"/>
    </row>
    <row r="538" spans="1:10" s="87" customFormat="1" ht="63">
      <c r="A538" s="10" t="s">
        <v>399</v>
      </c>
      <c r="B538" s="5">
        <v>923</v>
      </c>
      <c r="C538" s="8" t="s">
        <v>84</v>
      </c>
      <c r="D538" s="6" t="s">
        <v>147</v>
      </c>
      <c r="E538" s="7" t="s">
        <v>398</v>
      </c>
      <c r="F538" s="8" t="s">
        <v>400</v>
      </c>
      <c r="G538" s="44">
        <v>29</v>
      </c>
      <c r="H538" s="1">
        <v>6.154</v>
      </c>
      <c r="I538" s="20">
        <f t="shared" si="35"/>
        <v>0.21220689655172414</v>
      </c>
      <c r="J538" s="21"/>
    </row>
    <row r="539" spans="1:9" ht="78.75">
      <c r="A539" s="38" t="s">
        <v>405</v>
      </c>
      <c r="B539" s="15">
        <v>923</v>
      </c>
      <c r="C539" s="35" t="s">
        <v>392</v>
      </c>
      <c r="D539" s="30" t="s">
        <v>147</v>
      </c>
      <c r="E539" s="31" t="s">
        <v>406</v>
      </c>
      <c r="F539" s="35" t="s">
        <v>163</v>
      </c>
      <c r="G539" s="44">
        <f>G540+G541</f>
        <v>447.582</v>
      </c>
      <c r="H539" s="44">
        <f>H540+H541</f>
        <v>408.505</v>
      </c>
      <c r="I539" s="20">
        <f t="shared" si="35"/>
        <v>0.9126930931091957</v>
      </c>
    </row>
    <row r="540" spans="1:9" ht="51" customHeight="1">
      <c r="A540" s="36" t="s">
        <v>249</v>
      </c>
      <c r="B540" s="15">
        <v>923</v>
      </c>
      <c r="C540" s="35" t="s">
        <v>84</v>
      </c>
      <c r="D540" s="30" t="s">
        <v>147</v>
      </c>
      <c r="E540" s="31" t="s">
        <v>406</v>
      </c>
      <c r="F540" s="35" t="s">
        <v>250</v>
      </c>
      <c r="G540" s="44">
        <v>207.382</v>
      </c>
      <c r="H540" s="33">
        <v>196.255</v>
      </c>
      <c r="I540" s="20">
        <f t="shared" si="35"/>
        <v>0.9463453915961848</v>
      </c>
    </row>
    <row r="541" spans="1:9" ht="63">
      <c r="A541" s="36" t="s">
        <v>112</v>
      </c>
      <c r="B541" s="15">
        <v>923</v>
      </c>
      <c r="C541" s="35" t="s">
        <v>84</v>
      </c>
      <c r="D541" s="30" t="s">
        <v>147</v>
      </c>
      <c r="E541" s="31" t="s">
        <v>406</v>
      </c>
      <c r="F541" s="35" t="s">
        <v>79</v>
      </c>
      <c r="G541" s="44">
        <v>240.2</v>
      </c>
      <c r="H541" s="33">
        <v>212.25</v>
      </c>
      <c r="I541" s="20">
        <f t="shared" si="35"/>
        <v>0.883638634471274</v>
      </c>
    </row>
    <row r="542" spans="1:9" ht="78.75">
      <c r="A542" s="38" t="s">
        <v>407</v>
      </c>
      <c r="B542" s="15">
        <v>923</v>
      </c>
      <c r="C542" s="35" t="s">
        <v>84</v>
      </c>
      <c r="D542" s="30" t="s">
        <v>147</v>
      </c>
      <c r="E542" s="31" t="s">
        <v>408</v>
      </c>
      <c r="F542" s="35" t="s">
        <v>163</v>
      </c>
      <c r="G542" s="44">
        <f>G543</f>
        <v>6321.987</v>
      </c>
      <c r="H542" s="44">
        <f>H543</f>
        <v>6264.667</v>
      </c>
      <c r="I542" s="20">
        <f t="shared" si="35"/>
        <v>0.9909332303277435</v>
      </c>
    </row>
    <row r="543" spans="1:9" ht="31.5">
      <c r="A543" s="9" t="s">
        <v>97</v>
      </c>
      <c r="B543" s="15">
        <v>923</v>
      </c>
      <c r="C543" s="35" t="s">
        <v>84</v>
      </c>
      <c r="D543" s="30" t="s">
        <v>147</v>
      </c>
      <c r="E543" s="31" t="s">
        <v>408</v>
      </c>
      <c r="F543" s="35" t="s">
        <v>100</v>
      </c>
      <c r="G543" s="44">
        <v>6321.987</v>
      </c>
      <c r="H543" s="33">
        <v>6264.667</v>
      </c>
      <c r="I543" s="20">
        <f t="shared" si="35"/>
        <v>0.9909332303277435</v>
      </c>
    </row>
    <row r="544" spans="1:9" ht="31.5">
      <c r="A544" s="40" t="s">
        <v>438</v>
      </c>
      <c r="B544" s="110">
        <v>923</v>
      </c>
      <c r="C544" s="17" t="s">
        <v>84</v>
      </c>
      <c r="D544" s="43" t="s">
        <v>84</v>
      </c>
      <c r="E544" s="41" t="s">
        <v>162</v>
      </c>
      <c r="F544" s="17" t="s">
        <v>163</v>
      </c>
      <c r="G544" s="82">
        <f>G545+G551</f>
        <v>542.05</v>
      </c>
      <c r="H544" s="82">
        <f>H545+H551</f>
        <v>538.056</v>
      </c>
      <c r="I544" s="20">
        <f t="shared" si="35"/>
        <v>0.9926316760446455</v>
      </c>
    </row>
    <row r="545" spans="1:9" ht="31.5">
      <c r="A545" s="34" t="s">
        <v>443</v>
      </c>
      <c r="B545" s="106">
        <v>923</v>
      </c>
      <c r="C545" s="24" t="s">
        <v>84</v>
      </c>
      <c r="D545" s="28" t="s">
        <v>84</v>
      </c>
      <c r="E545" s="29" t="s">
        <v>444</v>
      </c>
      <c r="F545" s="24" t="s">
        <v>163</v>
      </c>
      <c r="G545" s="61">
        <f>G546</f>
        <v>459.55</v>
      </c>
      <c r="H545" s="61">
        <f>H546</f>
        <v>459.55</v>
      </c>
      <c r="I545" s="20">
        <f t="shared" si="35"/>
        <v>1</v>
      </c>
    </row>
    <row r="546" spans="1:9" ht="15.75">
      <c r="A546" s="34" t="s">
        <v>445</v>
      </c>
      <c r="B546" s="106">
        <v>923</v>
      </c>
      <c r="C546" s="24" t="s">
        <v>84</v>
      </c>
      <c r="D546" s="28" t="s">
        <v>84</v>
      </c>
      <c r="E546" s="29" t="s">
        <v>446</v>
      </c>
      <c r="F546" s="24" t="s">
        <v>163</v>
      </c>
      <c r="G546" s="61">
        <f>G547+G549</f>
        <v>459.55</v>
      </c>
      <c r="H546" s="61">
        <f>H547+H549</f>
        <v>459.55</v>
      </c>
      <c r="I546" s="20">
        <f t="shared" si="35"/>
        <v>1</v>
      </c>
    </row>
    <row r="547" spans="1:9" ht="31.5">
      <c r="A547" s="60" t="s">
        <v>447</v>
      </c>
      <c r="B547" s="67">
        <v>923</v>
      </c>
      <c r="C547" s="24" t="s">
        <v>84</v>
      </c>
      <c r="D547" s="28" t="s">
        <v>84</v>
      </c>
      <c r="E547" s="29" t="s">
        <v>448</v>
      </c>
      <c r="F547" s="25" t="s">
        <v>163</v>
      </c>
      <c r="G547" s="61">
        <f>G548</f>
        <v>353.5</v>
      </c>
      <c r="H547" s="61">
        <f>H548</f>
        <v>353.5</v>
      </c>
      <c r="I547" s="20">
        <f t="shared" si="35"/>
        <v>1</v>
      </c>
    </row>
    <row r="548" spans="1:9" ht="31.5">
      <c r="A548" s="12" t="s">
        <v>97</v>
      </c>
      <c r="B548" s="15">
        <v>923</v>
      </c>
      <c r="C548" s="35" t="s">
        <v>84</v>
      </c>
      <c r="D548" s="30" t="s">
        <v>84</v>
      </c>
      <c r="E548" s="31" t="s">
        <v>448</v>
      </c>
      <c r="F548" s="8" t="s">
        <v>100</v>
      </c>
      <c r="G548" s="44">
        <v>353.5</v>
      </c>
      <c r="H548" s="33">
        <v>353.5</v>
      </c>
      <c r="I548" s="20">
        <f t="shared" si="35"/>
        <v>1</v>
      </c>
    </row>
    <row r="549" spans="1:9" ht="31.5">
      <c r="A549" s="27" t="s">
        <v>449</v>
      </c>
      <c r="B549" s="67">
        <v>923</v>
      </c>
      <c r="C549" s="24" t="s">
        <v>84</v>
      </c>
      <c r="D549" s="28" t="s">
        <v>84</v>
      </c>
      <c r="E549" s="29" t="s">
        <v>450</v>
      </c>
      <c r="F549" s="25" t="s">
        <v>163</v>
      </c>
      <c r="G549" s="61">
        <f>G550</f>
        <v>106.05</v>
      </c>
      <c r="H549" s="61">
        <f>H550</f>
        <v>106.05</v>
      </c>
      <c r="I549" s="20">
        <f t="shared" si="35"/>
        <v>1</v>
      </c>
    </row>
    <row r="550" spans="1:9" ht="49.5" customHeight="1">
      <c r="A550" s="36" t="s">
        <v>249</v>
      </c>
      <c r="B550" s="15">
        <v>923</v>
      </c>
      <c r="C550" s="35" t="s">
        <v>84</v>
      </c>
      <c r="D550" s="30" t="s">
        <v>84</v>
      </c>
      <c r="E550" s="31" t="s">
        <v>450</v>
      </c>
      <c r="F550" s="8" t="s">
        <v>250</v>
      </c>
      <c r="G550" s="44">
        <v>106.05</v>
      </c>
      <c r="H550" s="33">
        <v>106.05</v>
      </c>
      <c r="I550" s="20">
        <f t="shared" si="35"/>
        <v>1</v>
      </c>
    </row>
    <row r="551" spans="1:9" ht="31.5">
      <c r="A551" s="60" t="s">
        <v>260</v>
      </c>
      <c r="B551" s="106">
        <v>923</v>
      </c>
      <c r="C551" s="25" t="s">
        <v>84</v>
      </c>
      <c r="D551" s="57" t="s">
        <v>84</v>
      </c>
      <c r="E551" s="86" t="s">
        <v>261</v>
      </c>
      <c r="F551" s="25" t="s">
        <v>163</v>
      </c>
      <c r="G551" s="61">
        <f>G552+G554</f>
        <v>82.5</v>
      </c>
      <c r="H551" s="61">
        <f>H552+H554</f>
        <v>78.506</v>
      </c>
      <c r="I551" s="20">
        <f t="shared" si="35"/>
        <v>0.9515878787878788</v>
      </c>
    </row>
    <row r="552" spans="1:9" ht="31.5">
      <c r="A552" s="34" t="s">
        <v>452</v>
      </c>
      <c r="B552" s="106">
        <v>923</v>
      </c>
      <c r="C552" s="24" t="s">
        <v>84</v>
      </c>
      <c r="D552" s="28" t="s">
        <v>84</v>
      </c>
      <c r="E552" s="29" t="s">
        <v>102</v>
      </c>
      <c r="F552" s="24" t="s">
        <v>163</v>
      </c>
      <c r="G552" s="61">
        <f>G553</f>
        <v>40.5</v>
      </c>
      <c r="H552" s="61">
        <f>H553</f>
        <v>36.506</v>
      </c>
      <c r="I552" s="20">
        <f t="shared" si="35"/>
        <v>0.9013827160493827</v>
      </c>
    </row>
    <row r="553" spans="1:9" ht="31.5">
      <c r="A553" s="9" t="s">
        <v>94</v>
      </c>
      <c r="B553" s="5">
        <v>923</v>
      </c>
      <c r="C553" s="35" t="s">
        <v>84</v>
      </c>
      <c r="D553" s="30" t="s">
        <v>84</v>
      </c>
      <c r="E553" s="31" t="s">
        <v>102</v>
      </c>
      <c r="F553" s="35" t="s">
        <v>100</v>
      </c>
      <c r="G553" s="44">
        <v>40.5</v>
      </c>
      <c r="H553" s="33">
        <v>36.506</v>
      </c>
      <c r="I553" s="20">
        <f t="shared" si="35"/>
        <v>0.9013827160493827</v>
      </c>
    </row>
    <row r="554" spans="1:9" ht="31.5">
      <c r="A554" s="109" t="s">
        <v>41</v>
      </c>
      <c r="B554" s="106">
        <v>923</v>
      </c>
      <c r="C554" s="25" t="s">
        <v>84</v>
      </c>
      <c r="D554" s="57" t="s">
        <v>84</v>
      </c>
      <c r="E554" s="86" t="s">
        <v>134</v>
      </c>
      <c r="F554" s="25" t="s">
        <v>163</v>
      </c>
      <c r="G554" s="61">
        <f>G555</f>
        <v>42</v>
      </c>
      <c r="H554" s="61">
        <f>H555</f>
        <v>42</v>
      </c>
      <c r="I554" s="20">
        <f t="shared" si="35"/>
        <v>1</v>
      </c>
    </row>
    <row r="555" spans="1:9" ht="31.5">
      <c r="A555" s="9" t="s">
        <v>94</v>
      </c>
      <c r="B555" s="5">
        <v>923</v>
      </c>
      <c r="C555" s="8" t="s">
        <v>84</v>
      </c>
      <c r="D555" s="6" t="s">
        <v>84</v>
      </c>
      <c r="E555" s="7" t="s">
        <v>134</v>
      </c>
      <c r="F555" s="35" t="s">
        <v>100</v>
      </c>
      <c r="G555" s="44">
        <v>42</v>
      </c>
      <c r="H555" s="33">
        <v>42</v>
      </c>
      <c r="I555" s="20">
        <f t="shared" si="35"/>
        <v>1</v>
      </c>
    </row>
    <row r="556" spans="1:9" ht="15.75">
      <c r="A556" s="40" t="s">
        <v>521</v>
      </c>
      <c r="B556" s="110">
        <v>923</v>
      </c>
      <c r="C556" s="43">
        <v>10</v>
      </c>
      <c r="D556" s="43" t="s">
        <v>161</v>
      </c>
      <c r="E556" s="41" t="s">
        <v>162</v>
      </c>
      <c r="F556" s="17" t="s">
        <v>163</v>
      </c>
      <c r="G556" s="82">
        <f aca="true" t="shared" si="37" ref="G556:H559">G557</f>
        <v>32</v>
      </c>
      <c r="H556" s="82">
        <f t="shared" si="37"/>
        <v>32</v>
      </c>
      <c r="I556" s="20">
        <f t="shared" si="35"/>
        <v>1</v>
      </c>
    </row>
    <row r="557" spans="1:9" ht="31.5">
      <c r="A557" s="40" t="s">
        <v>529</v>
      </c>
      <c r="B557" s="110">
        <v>923</v>
      </c>
      <c r="C557" s="43">
        <v>10</v>
      </c>
      <c r="D557" s="43" t="s">
        <v>73</v>
      </c>
      <c r="E557" s="41" t="s">
        <v>162</v>
      </c>
      <c r="F557" s="17" t="s">
        <v>163</v>
      </c>
      <c r="G557" s="82">
        <f t="shared" si="37"/>
        <v>32</v>
      </c>
      <c r="H557" s="82">
        <f t="shared" si="37"/>
        <v>32</v>
      </c>
      <c r="I557" s="20">
        <f t="shared" si="35"/>
        <v>1</v>
      </c>
    </row>
    <row r="558" spans="1:9" ht="31.5">
      <c r="A558" s="34" t="s">
        <v>260</v>
      </c>
      <c r="B558" s="67">
        <v>923</v>
      </c>
      <c r="C558" s="28">
        <v>10</v>
      </c>
      <c r="D558" s="28" t="s">
        <v>73</v>
      </c>
      <c r="E558" s="29" t="s">
        <v>261</v>
      </c>
      <c r="F558" s="24" t="s">
        <v>163</v>
      </c>
      <c r="G558" s="61">
        <f t="shared" si="37"/>
        <v>32</v>
      </c>
      <c r="H558" s="61">
        <f t="shared" si="37"/>
        <v>32</v>
      </c>
      <c r="I558" s="20">
        <f t="shared" si="35"/>
        <v>1</v>
      </c>
    </row>
    <row r="559" spans="1:9" ht="15.75">
      <c r="A559" s="34" t="s">
        <v>451</v>
      </c>
      <c r="B559" s="106">
        <v>923</v>
      </c>
      <c r="C559" s="28">
        <v>10</v>
      </c>
      <c r="D559" s="28" t="s">
        <v>73</v>
      </c>
      <c r="E559" s="29" t="s">
        <v>261</v>
      </c>
      <c r="F559" s="24" t="s">
        <v>163</v>
      </c>
      <c r="G559" s="61">
        <f t="shared" si="37"/>
        <v>32</v>
      </c>
      <c r="H559" s="61">
        <f t="shared" si="37"/>
        <v>32</v>
      </c>
      <c r="I559" s="20">
        <f t="shared" si="35"/>
        <v>1</v>
      </c>
    </row>
    <row r="560" spans="1:9" ht="31.5">
      <c r="A560" s="9" t="s">
        <v>77</v>
      </c>
      <c r="B560" s="5">
        <v>923</v>
      </c>
      <c r="C560" s="30">
        <v>10</v>
      </c>
      <c r="D560" s="30" t="s">
        <v>73</v>
      </c>
      <c r="E560" s="31" t="s">
        <v>74</v>
      </c>
      <c r="F560" s="35" t="s">
        <v>78</v>
      </c>
      <c r="G560" s="44">
        <v>32</v>
      </c>
      <c r="H560" s="33">
        <v>32</v>
      </c>
      <c r="I560" s="20">
        <f t="shared" si="35"/>
        <v>1</v>
      </c>
    </row>
    <row r="561" spans="1:11" ht="31.5">
      <c r="A561" s="100" t="s">
        <v>58</v>
      </c>
      <c r="B561" s="100">
        <v>936</v>
      </c>
      <c r="C561" s="101" t="s">
        <v>161</v>
      </c>
      <c r="D561" s="101" t="s">
        <v>161</v>
      </c>
      <c r="E561" s="101" t="s">
        <v>162</v>
      </c>
      <c r="F561" s="101" t="s">
        <v>163</v>
      </c>
      <c r="G561" s="102">
        <f>G562+G636+G653+G675+G738+G747+G774+G789+G799</f>
        <v>280794.72299999994</v>
      </c>
      <c r="H561" s="102">
        <f>H562+H636+H653+H675+H738+H747+H774+H789+H799</f>
        <v>275853.986</v>
      </c>
      <c r="I561" s="126">
        <f t="shared" si="35"/>
        <v>0.9824044520950632</v>
      </c>
      <c r="J561" s="22"/>
      <c r="K561" s="22"/>
    </row>
    <row r="562" spans="1:9" ht="15.75">
      <c r="A562" s="16" t="s">
        <v>164</v>
      </c>
      <c r="B562" s="105">
        <v>936</v>
      </c>
      <c r="C562" s="17" t="s">
        <v>110</v>
      </c>
      <c r="D562" s="17" t="s">
        <v>161</v>
      </c>
      <c r="E562" s="17" t="s">
        <v>162</v>
      </c>
      <c r="F562" s="17" t="s">
        <v>163</v>
      </c>
      <c r="G562" s="19">
        <f>G563+G585+G582</f>
        <v>30581.612999999998</v>
      </c>
      <c r="H562" s="19">
        <f>H563+H585+H582</f>
        <v>29510.606999999996</v>
      </c>
      <c r="I562" s="20">
        <f t="shared" si="35"/>
        <v>0.9649787602766406</v>
      </c>
    </row>
    <row r="563" spans="1:9" ht="113.25" customHeight="1">
      <c r="A563" s="16" t="s">
        <v>173</v>
      </c>
      <c r="B563" s="105">
        <v>936</v>
      </c>
      <c r="C563" s="17" t="s">
        <v>110</v>
      </c>
      <c r="D563" s="17" t="s">
        <v>137</v>
      </c>
      <c r="E563" s="17" t="s">
        <v>162</v>
      </c>
      <c r="F563" s="17" t="s">
        <v>163</v>
      </c>
      <c r="G563" s="19">
        <f>G564+G574</f>
        <v>15337.46</v>
      </c>
      <c r="H563" s="19">
        <f>H564+H574</f>
        <v>15094.942</v>
      </c>
      <c r="I563" s="20">
        <f t="shared" si="35"/>
        <v>0.9841878642226288</v>
      </c>
    </row>
    <row r="564" spans="1:9" ht="78.75">
      <c r="A564" s="23" t="s">
        <v>166</v>
      </c>
      <c r="B564" s="106">
        <v>936</v>
      </c>
      <c r="C564" s="24" t="s">
        <v>110</v>
      </c>
      <c r="D564" s="24" t="s">
        <v>137</v>
      </c>
      <c r="E564" s="24" t="s">
        <v>167</v>
      </c>
      <c r="F564" s="24" t="s">
        <v>163</v>
      </c>
      <c r="G564" s="32">
        <f>G565+G572</f>
        <v>14466.859999999999</v>
      </c>
      <c r="H564" s="32">
        <f>H565+H572</f>
        <v>14225.686</v>
      </c>
      <c r="I564" s="20">
        <f t="shared" si="35"/>
        <v>0.9833292089644886</v>
      </c>
    </row>
    <row r="565" spans="1:9" ht="15.75">
      <c r="A565" s="23" t="s">
        <v>174</v>
      </c>
      <c r="B565" s="106">
        <v>936</v>
      </c>
      <c r="C565" s="24" t="s">
        <v>110</v>
      </c>
      <c r="D565" s="24" t="s">
        <v>137</v>
      </c>
      <c r="E565" s="24" t="s">
        <v>175</v>
      </c>
      <c r="F565" s="24" t="s">
        <v>163</v>
      </c>
      <c r="G565" s="26">
        <f>G566+G568+G570</f>
        <v>13857.859999999999</v>
      </c>
      <c r="H565" s="26">
        <f>H566+H568+H570</f>
        <v>13628.856</v>
      </c>
      <c r="I565" s="20">
        <f t="shared" si="35"/>
        <v>0.983474793366364</v>
      </c>
    </row>
    <row r="566" spans="1:9" ht="128.25" customHeight="1">
      <c r="A566" s="36" t="s">
        <v>176</v>
      </c>
      <c r="B566" s="5">
        <v>936</v>
      </c>
      <c r="C566" s="35" t="s">
        <v>110</v>
      </c>
      <c r="D566" s="35" t="s">
        <v>137</v>
      </c>
      <c r="E566" s="35" t="s">
        <v>177</v>
      </c>
      <c r="F566" s="35" t="s">
        <v>163</v>
      </c>
      <c r="G566" s="26">
        <f>G567</f>
        <v>1304</v>
      </c>
      <c r="H566" s="26">
        <f>H567</f>
        <v>1260.73</v>
      </c>
      <c r="I566" s="20">
        <f t="shared" si="35"/>
        <v>0.9668174846625767</v>
      </c>
    </row>
    <row r="567" spans="1:9" ht="31.5" customHeight="1">
      <c r="A567" s="9" t="s">
        <v>94</v>
      </c>
      <c r="B567" s="5">
        <v>936</v>
      </c>
      <c r="C567" s="35" t="s">
        <v>110</v>
      </c>
      <c r="D567" s="35" t="s">
        <v>137</v>
      </c>
      <c r="E567" s="35" t="s">
        <v>177</v>
      </c>
      <c r="F567" s="31">
        <v>500</v>
      </c>
      <c r="G567" s="32">
        <v>1304</v>
      </c>
      <c r="H567" s="33">
        <v>1260.73</v>
      </c>
      <c r="I567" s="20">
        <f t="shared" si="35"/>
        <v>0.9668174846625767</v>
      </c>
    </row>
    <row r="568" spans="1:9" ht="160.5" customHeight="1">
      <c r="A568" s="37" t="s">
        <v>179</v>
      </c>
      <c r="B568" s="5">
        <v>936</v>
      </c>
      <c r="C568" s="35" t="s">
        <v>110</v>
      </c>
      <c r="D568" s="35" t="s">
        <v>137</v>
      </c>
      <c r="E568" s="35" t="s">
        <v>180</v>
      </c>
      <c r="F568" s="35" t="s">
        <v>163</v>
      </c>
      <c r="G568" s="26">
        <f>G569</f>
        <v>12506.96</v>
      </c>
      <c r="H568" s="26">
        <f>H569</f>
        <v>12368.126</v>
      </c>
      <c r="I568" s="20">
        <f t="shared" si="35"/>
        <v>0.9888994607802376</v>
      </c>
    </row>
    <row r="569" spans="1:9" ht="31.5">
      <c r="A569" s="9" t="s">
        <v>94</v>
      </c>
      <c r="B569" s="5">
        <v>936</v>
      </c>
      <c r="C569" s="35" t="s">
        <v>110</v>
      </c>
      <c r="D569" s="35" t="s">
        <v>137</v>
      </c>
      <c r="E569" s="35" t="s">
        <v>180</v>
      </c>
      <c r="F569" s="31">
        <v>500</v>
      </c>
      <c r="G569" s="32">
        <v>12506.96</v>
      </c>
      <c r="H569" s="33">
        <v>12368.126</v>
      </c>
      <c r="I569" s="20">
        <f t="shared" si="35"/>
        <v>0.9888994607802376</v>
      </c>
    </row>
    <row r="570" spans="1:9" ht="63">
      <c r="A570" s="38" t="s">
        <v>181</v>
      </c>
      <c r="B570" s="5">
        <v>936</v>
      </c>
      <c r="C570" s="35" t="s">
        <v>110</v>
      </c>
      <c r="D570" s="35" t="s">
        <v>137</v>
      </c>
      <c r="E570" s="35" t="s">
        <v>182</v>
      </c>
      <c r="F570" s="30" t="s">
        <v>163</v>
      </c>
      <c r="G570" s="32">
        <f>G571</f>
        <v>46.9</v>
      </c>
      <c r="H570" s="32">
        <f>H571</f>
        <v>0</v>
      </c>
      <c r="I570" s="20">
        <f t="shared" si="35"/>
        <v>0</v>
      </c>
    </row>
    <row r="571" spans="1:9" ht="31.5">
      <c r="A571" s="9" t="s">
        <v>94</v>
      </c>
      <c r="B571" s="5">
        <v>936</v>
      </c>
      <c r="C571" s="35" t="s">
        <v>110</v>
      </c>
      <c r="D571" s="35" t="s">
        <v>137</v>
      </c>
      <c r="E571" s="35" t="s">
        <v>182</v>
      </c>
      <c r="F571" s="31">
        <v>500</v>
      </c>
      <c r="G571" s="32">
        <v>46.9</v>
      </c>
      <c r="H571" s="33">
        <v>0</v>
      </c>
      <c r="I571" s="20">
        <f t="shared" si="35"/>
        <v>0</v>
      </c>
    </row>
    <row r="572" spans="1:9" ht="50.25" customHeight="1">
      <c r="A572" s="34" t="s">
        <v>183</v>
      </c>
      <c r="B572" s="5">
        <v>936</v>
      </c>
      <c r="C572" s="24" t="s">
        <v>110</v>
      </c>
      <c r="D572" s="24" t="s">
        <v>137</v>
      </c>
      <c r="E572" s="29" t="s">
        <v>184</v>
      </c>
      <c r="F572" s="24" t="s">
        <v>163</v>
      </c>
      <c r="G572" s="26">
        <f>G573</f>
        <v>609</v>
      </c>
      <c r="H572" s="26">
        <f>H573</f>
        <v>596.83</v>
      </c>
      <c r="I572" s="20">
        <f t="shared" si="35"/>
        <v>0.980016420361248</v>
      </c>
    </row>
    <row r="573" spans="1:9" ht="31.5">
      <c r="A573" s="9" t="s">
        <v>94</v>
      </c>
      <c r="B573" s="106">
        <v>936</v>
      </c>
      <c r="C573" s="35" t="s">
        <v>110</v>
      </c>
      <c r="D573" s="35" t="s">
        <v>137</v>
      </c>
      <c r="E573" s="31" t="s">
        <v>184</v>
      </c>
      <c r="F573" s="31">
        <v>500</v>
      </c>
      <c r="G573" s="32">
        <v>609</v>
      </c>
      <c r="H573" s="33">
        <v>596.83</v>
      </c>
      <c r="I573" s="20">
        <f t="shared" si="35"/>
        <v>0.980016420361248</v>
      </c>
    </row>
    <row r="574" spans="1:9" ht="15.75">
      <c r="A574" s="34" t="s">
        <v>185</v>
      </c>
      <c r="B574" s="5">
        <v>936</v>
      </c>
      <c r="C574" s="28" t="s">
        <v>110</v>
      </c>
      <c r="D574" s="28" t="s">
        <v>137</v>
      </c>
      <c r="E574" s="28" t="s">
        <v>186</v>
      </c>
      <c r="F574" s="35" t="s">
        <v>163</v>
      </c>
      <c r="G574" s="26">
        <f>G575</f>
        <v>870.5999999999999</v>
      </c>
      <c r="H574" s="26">
        <f>H575</f>
        <v>869.256</v>
      </c>
      <c r="I574" s="20">
        <f t="shared" si="35"/>
        <v>0.9984562370778775</v>
      </c>
    </row>
    <row r="575" spans="1:9" ht="78.75" customHeight="1">
      <c r="A575" s="9" t="s">
        <v>187</v>
      </c>
      <c r="B575" s="5">
        <v>936</v>
      </c>
      <c r="C575" s="35" t="s">
        <v>110</v>
      </c>
      <c r="D575" s="35" t="s">
        <v>137</v>
      </c>
      <c r="E575" s="31" t="s">
        <v>188</v>
      </c>
      <c r="F575" s="35" t="s">
        <v>163</v>
      </c>
      <c r="G575" s="32">
        <f>G576+G578+G580</f>
        <v>870.5999999999999</v>
      </c>
      <c r="H575" s="32">
        <f>H576+H578+H580</f>
        <v>869.256</v>
      </c>
      <c r="I575" s="20">
        <f t="shared" si="35"/>
        <v>0.9984562370778775</v>
      </c>
    </row>
    <row r="576" spans="1:9" ht="143.25" customHeight="1">
      <c r="A576" s="34" t="s">
        <v>189</v>
      </c>
      <c r="B576" s="106">
        <v>936</v>
      </c>
      <c r="C576" s="24" t="s">
        <v>110</v>
      </c>
      <c r="D576" s="24" t="s">
        <v>137</v>
      </c>
      <c r="E576" s="29" t="s">
        <v>190</v>
      </c>
      <c r="F576" s="24" t="s">
        <v>163</v>
      </c>
      <c r="G576" s="26">
        <f>G577</f>
        <v>417.7</v>
      </c>
      <c r="H576" s="26">
        <f>H577</f>
        <v>417.067</v>
      </c>
      <c r="I576" s="20">
        <f t="shared" si="35"/>
        <v>0.9984845582954274</v>
      </c>
    </row>
    <row r="577" spans="1:9" ht="31.5">
      <c r="A577" s="9" t="s">
        <v>191</v>
      </c>
      <c r="B577" s="5">
        <v>936</v>
      </c>
      <c r="C577" s="35" t="s">
        <v>110</v>
      </c>
      <c r="D577" s="35" t="s">
        <v>137</v>
      </c>
      <c r="E577" s="31" t="s">
        <v>190</v>
      </c>
      <c r="F577" s="31">
        <v>500</v>
      </c>
      <c r="G577" s="32">
        <v>417.7</v>
      </c>
      <c r="H577" s="33">
        <v>417.067</v>
      </c>
      <c r="I577" s="20">
        <f t="shared" si="35"/>
        <v>0.9984845582954274</v>
      </c>
    </row>
    <row r="578" spans="1:9" ht="94.5">
      <c r="A578" s="39" t="s">
        <v>192</v>
      </c>
      <c r="B578" s="106">
        <v>936</v>
      </c>
      <c r="C578" s="24" t="s">
        <v>110</v>
      </c>
      <c r="D578" s="24" t="s">
        <v>137</v>
      </c>
      <c r="E578" s="29" t="s">
        <v>193</v>
      </c>
      <c r="F578" s="24" t="s">
        <v>163</v>
      </c>
      <c r="G578" s="26">
        <f>G579</f>
        <v>35.2</v>
      </c>
      <c r="H578" s="26">
        <f>H579</f>
        <v>35.2</v>
      </c>
      <c r="I578" s="20">
        <f t="shared" si="35"/>
        <v>1</v>
      </c>
    </row>
    <row r="579" spans="1:9" ht="31.5">
      <c r="A579" s="9" t="s">
        <v>191</v>
      </c>
      <c r="B579" s="5">
        <v>936</v>
      </c>
      <c r="C579" s="35" t="s">
        <v>110</v>
      </c>
      <c r="D579" s="35" t="s">
        <v>137</v>
      </c>
      <c r="E579" s="31" t="s">
        <v>193</v>
      </c>
      <c r="F579" s="31">
        <v>500</v>
      </c>
      <c r="G579" s="32">
        <v>35.2</v>
      </c>
      <c r="H579" s="33">
        <v>35.2</v>
      </c>
      <c r="I579" s="20">
        <f t="shared" si="35"/>
        <v>1</v>
      </c>
    </row>
    <row r="580" spans="1:9" ht="31.5">
      <c r="A580" s="34" t="s">
        <v>194</v>
      </c>
      <c r="B580" s="5">
        <v>936</v>
      </c>
      <c r="C580" s="24" t="s">
        <v>110</v>
      </c>
      <c r="D580" s="24" t="s">
        <v>137</v>
      </c>
      <c r="E580" s="29" t="s">
        <v>195</v>
      </c>
      <c r="F580" s="24" t="s">
        <v>163</v>
      </c>
      <c r="G580" s="26">
        <f>G581</f>
        <v>417.7</v>
      </c>
      <c r="H580" s="26">
        <f>H581</f>
        <v>416.989</v>
      </c>
      <c r="I580" s="20">
        <f t="shared" si="35"/>
        <v>0.9982978214029207</v>
      </c>
    </row>
    <row r="581" spans="1:9" ht="31.5">
      <c r="A581" s="9" t="s">
        <v>191</v>
      </c>
      <c r="B581" s="5">
        <v>936</v>
      </c>
      <c r="C581" s="35" t="s">
        <v>110</v>
      </c>
      <c r="D581" s="35" t="s">
        <v>137</v>
      </c>
      <c r="E581" s="31" t="s">
        <v>195</v>
      </c>
      <c r="F581" s="31">
        <v>500</v>
      </c>
      <c r="G581" s="32">
        <v>417.7</v>
      </c>
      <c r="H581" s="33">
        <v>416.989</v>
      </c>
      <c r="I581" s="20">
        <f t="shared" si="35"/>
        <v>0.9982978214029207</v>
      </c>
    </row>
    <row r="582" spans="1:9" ht="94.5">
      <c r="A582" s="40" t="s">
        <v>196</v>
      </c>
      <c r="B582" s="105">
        <v>936</v>
      </c>
      <c r="C582" s="17" t="s">
        <v>110</v>
      </c>
      <c r="D582" s="17" t="s">
        <v>95</v>
      </c>
      <c r="E582" s="41" t="s">
        <v>162</v>
      </c>
      <c r="F582" s="17" t="s">
        <v>163</v>
      </c>
      <c r="G582" s="19">
        <f>G583</f>
        <v>6.6</v>
      </c>
      <c r="H582" s="19">
        <f>H583</f>
        <v>4.887</v>
      </c>
      <c r="I582" s="20">
        <f t="shared" si="35"/>
        <v>0.7404545454545455</v>
      </c>
    </row>
    <row r="583" spans="1:9" ht="78.75" customHeight="1">
      <c r="A583" s="42" t="s">
        <v>196</v>
      </c>
      <c r="B583" s="106">
        <v>936</v>
      </c>
      <c r="C583" s="24" t="s">
        <v>110</v>
      </c>
      <c r="D583" s="24" t="s">
        <v>95</v>
      </c>
      <c r="E583" s="25" t="s">
        <v>197</v>
      </c>
      <c r="F583" s="24" t="s">
        <v>163</v>
      </c>
      <c r="G583" s="26">
        <f>G584</f>
        <v>6.6</v>
      </c>
      <c r="H583" s="26">
        <f>H584</f>
        <v>4.887</v>
      </c>
      <c r="I583" s="20">
        <f t="shared" si="35"/>
        <v>0.7404545454545455</v>
      </c>
    </row>
    <row r="584" spans="1:9" ht="31.5">
      <c r="A584" s="9" t="s">
        <v>94</v>
      </c>
      <c r="B584" s="5">
        <v>936</v>
      </c>
      <c r="C584" s="35" t="s">
        <v>110</v>
      </c>
      <c r="D584" s="35" t="s">
        <v>95</v>
      </c>
      <c r="E584" s="8" t="s">
        <v>197</v>
      </c>
      <c r="F584" s="31">
        <v>500</v>
      </c>
      <c r="G584" s="32">
        <v>6.6</v>
      </c>
      <c r="H584" s="33">
        <v>4.887</v>
      </c>
      <c r="I584" s="20">
        <f t="shared" si="35"/>
        <v>0.7404545454545455</v>
      </c>
    </row>
    <row r="585" spans="1:9" ht="31.5">
      <c r="A585" s="40" t="s">
        <v>209</v>
      </c>
      <c r="B585" s="105">
        <v>936</v>
      </c>
      <c r="C585" s="17" t="s">
        <v>110</v>
      </c>
      <c r="D585" s="43">
        <v>14</v>
      </c>
      <c r="E585" s="41" t="s">
        <v>210</v>
      </c>
      <c r="F585" s="41" t="s">
        <v>211</v>
      </c>
      <c r="G585" s="19">
        <f>G589+G592+G598+G610+G614+G619+G630+G586</f>
        <v>15237.553000000002</v>
      </c>
      <c r="H585" s="19">
        <f>H589+H592+H598+H610+H614+H619+H630+H586</f>
        <v>14410.777999999998</v>
      </c>
      <c r="I585" s="20">
        <f t="shared" si="35"/>
        <v>0.945740959850968</v>
      </c>
    </row>
    <row r="586" spans="1:9" ht="31.5">
      <c r="A586" s="45" t="s">
        <v>212</v>
      </c>
      <c r="B586" s="106">
        <v>936</v>
      </c>
      <c r="C586" s="24" t="s">
        <v>110</v>
      </c>
      <c r="D586" s="28" t="s">
        <v>124</v>
      </c>
      <c r="E586" s="29" t="s">
        <v>213</v>
      </c>
      <c r="F586" s="28" t="s">
        <v>163</v>
      </c>
      <c r="G586" s="26">
        <f>G587</f>
        <v>146.6</v>
      </c>
      <c r="H586" s="26">
        <f>H587</f>
        <v>134.121</v>
      </c>
      <c r="I586" s="20">
        <f aca="true" t="shared" si="38" ref="I586:I649">H586/G586</f>
        <v>0.9148772169167805</v>
      </c>
    </row>
    <row r="587" spans="1:9" ht="47.25">
      <c r="A587" s="46" t="s">
        <v>214</v>
      </c>
      <c r="B587" s="106">
        <v>936</v>
      </c>
      <c r="C587" s="28" t="s">
        <v>110</v>
      </c>
      <c r="D587" s="28">
        <v>14</v>
      </c>
      <c r="E587" s="25" t="s">
        <v>215</v>
      </c>
      <c r="F587" s="25" t="s">
        <v>163</v>
      </c>
      <c r="G587" s="26">
        <f>G588</f>
        <v>146.6</v>
      </c>
      <c r="H587" s="26">
        <f>H588</f>
        <v>134.121</v>
      </c>
      <c r="I587" s="20">
        <f t="shared" si="38"/>
        <v>0.9148772169167805</v>
      </c>
    </row>
    <row r="588" spans="1:9" ht="31.5">
      <c r="A588" s="9" t="s">
        <v>94</v>
      </c>
      <c r="B588" s="5">
        <v>936</v>
      </c>
      <c r="C588" s="30" t="s">
        <v>110</v>
      </c>
      <c r="D588" s="30">
        <v>14</v>
      </c>
      <c r="E588" s="8" t="s">
        <v>215</v>
      </c>
      <c r="F588" s="7">
        <v>500</v>
      </c>
      <c r="G588" s="32">
        <v>146.6</v>
      </c>
      <c r="H588" s="33">
        <v>134.121</v>
      </c>
      <c r="I588" s="20">
        <f t="shared" si="38"/>
        <v>0.9148772169167805</v>
      </c>
    </row>
    <row r="589" spans="1:9" ht="78.75">
      <c r="A589" s="34" t="s">
        <v>216</v>
      </c>
      <c r="B589" s="106">
        <v>936</v>
      </c>
      <c r="C589" s="28" t="s">
        <v>110</v>
      </c>
      <c r="D589" s="28">
        <v>14</v>
      </c>
      <c r="E589" s="29" t="s">
        <v>167</v>
      </c>
      <c r="F589" s="24" t="s">
        <v>163</v>
      </c>
      <c r="G589" s="26">
        <f>G590</f>
        <v>1554</v>
      </c>
      <c r="H589" s="26">
        <f>H590</f>
        <v>1550.932</v>
      </c>
      <c r="I589" s="20">
        <f t="shared" si="38"/>
        <v>0.9980257400257401</v>
      </c>
    </row>
    <row r="590" spans="1:9" ht="31.5">
      <c r="A590" s="34" t="s">
        <v>217</v>
      </c>
      <c r="B590" s="106">
        <v>936</v>
      </c>
      <c r="C590" s="24" t="s">
        <v>110</v>
      </c>
      <c r="D590" s="28">
        <v>14</v>
      </c>
      <c r="E590" s="29" t="s">
        <v>218</v>
      </c>
      <c r="F590" s="24" t="s">
        <v>163</v>
      </c>
      <c r="G590" s="26">
        <f>G591</f>
        <v>1554</v>
      </c>
      <c r="H590" s="26">
        <f>H591</f>
        <v>1550.932</v>
      </c>
      <c r="I590" s="20">
        <f t="shared" si="38"/>
        <v>0.9980257400257401</v>
      </c>
    </row>
    <row r="591" spans="1:9" ht="31.5">
      <c r="A591" s="9" t="s">
        <v>97</v>
      </c>
      <c r="B591" s="5">
        <v>936</v>
      </c>
      <c r="C591" s="35" t="s">
        <v>110</v>
      </c>
      <c r="D591" s="30">
        <v>14</v>
      </c>
      <c r="E591" s="31" t="s">
        <v>218</v>
      </c>
      <c r="F591" s="30" t="s">
        <v>100</v>
      </c>
      <c r="G591" s="32">
        <v>1554</v>
      </c>
      <c r="H591" s="33">
        <v>1550.932</v>
      </c>
      <c r="I591" s="20">
        <f t="shared" si="38"/>
        <v>0.9980257400257401</v>
      </c>
    </row>
    <row r="592" spans="1:9" ht="63">
      <c r="A592" s="34" t="s">
        <v>219</v>
      </c>
      <c r="B592" s="106">
        <v>936</v>
      </c>
      <c r="C592" s="24" t="s">
        <v>110</v>
      </c>
      <c r="D592" s="28">
        <v>14</v>
      </c>
      <c r="E592" s="29" t="s">
        <v>220</v>
      </c>
      <c r="F592" s="24" t="s">
        <v>163</v>
      </c>
      <c r="G592" s="26">
        <f>G593+G595</f>
        <v>951.5</v>
      </c>
      <c r="H592" s="26">
        <f>H593+H595</f>
        <v>853.361</v>
      </c>
      <c r="I592" s="20">
        <f t="shared" si="38"/>
        <v>0.8968586442459274</v>
      </c>
    </row>
    <row r="593" spans="1:9" ht="126">
      <c r="A593" s="47" t="s">
        <v>221</v>
      </c>
      <c r="B593" s="106">
        <v>936</v>
      </c>
      <c r="C593" s="24" t="s">
        <v>110</v>
      </c>
      <c r="D593" s="28" t="s">
        <v>124</v>
      </c>
      <c r="E593" s="29" t="s">
        <v>222</v>
      </c>
      <c r="F593" s="25" t="s">
        <v>163</v>
      </c>
      <c r="G593" s="26">
        <f>G594</f>
        <v>156.5</v>
      </c>
      <c r="H593" s="26">
        <f>H594</f>
        <v>156.5</v>
      </c>
      <c r="I593" s="20">
        <f t="shared" si="38"/>
        <v>1</v>
      </c>
    </row>
    <row r="594" spans="1:9" ht="49.5" customHeight="1">
      <c r="A594" s="9" t="s">
        <v>223</v>
      </c>
      <c r="B594" s="5">
        <v>936</v>
      </c>
      <c r="C594" s="35" t="s">
        <v>110</v>
      </c>
      <c r="D594" s="30">
        <v>14</v>
      </c>
      <c r="E594" s="31" t="s">
        <v>222</v>
      </c>
      <c r="F594" s="8" t="s">
        <v>224</v>
      </c>
      <c r="G594" s="32">
        <v>156.5</v>
      </c>
      <c r="H594" s="33">
        <v>156.5</v>
      </c>
      <c r="I594" s="20">
        <f t="shared" si="38"/>
        <v>1</v>
      </c>
    </row>
    <row r="595" spans="1:10" s="50" customFormat="1" ht="126">
      <c r="A595" s="48" t="s">
        <v>221</v>
      </c>
      <c r="B595" s="106">
        <v>936</v>
      </c>
      <c r="C595" s="24" t="s">
        <v>110</v>
      </c>
      <c r="D595" s="28">
        <v>14</v>
      </c>
      <c r="E595" s="29" t="s">
        <v>225</v>
      </c>
      <c r="F595" s="25" t="s">
        <v>163</v>
      </c>
      <c r="G595" s="26">
        <f>G596+G597</f>
        <v>795</v>
      </c>
      <c r="H595" s="26">
        <f>H596+H597</f>
        <v>696.861</v>
      </c>
      <c r="I595" s="20">
        <f t="shared" si="38"/>
        <v>0.8765547169811321</v>
      </c>
      <c r="J595" s="49"/>
    </row>
    <row r="596" spans="1:9" ht="24" customHeight="1">
      <c r="A596" s="9" t="s">
        <v>203</v>
      </c>
      <c r="B596" s="5">
        <v>936</v>
      </c>
      <c r="C596" s="35" t="s">
        <v>110</v>
      </c>
      <c r="D596" s="30">
        <v>14</v>
      </c>
      <c r="E596" s="31" t="s">
        <v>225</v>
      </c>
      <c r="F596" s="8" t="s">
        <v>204</v>
      </c>
      <c r="G596" s="32">
        <v>5</v>
      </c>
      <c r="H596" s="33">
        <v>1.366</v>
      </c>
      <c r="I596" s="20">
        <f t="shared" si="38"/>
        <v>0.2732</v>
      </c>
    </row>
    <row r="597" spans="1:9" ht="30" customHeight="1">
      <c r="A597" s="9" t="s">
        <v>191</v>
      </c>
      <c r="B597" s="5">
        <v>936</v>
      </c>
      <c r="C597" s="35" t="s">
        <v>110</v>
      </c>
      <c r="D597" s="30">
        <v>14</v>
      </c>
      <c r="E597" s="31" t="s">
        <v>225</v>
      </c>
      <c r="F597" s="8" t="s">
        <v>105</v>
      </c>
      <c r="G597" s="32">
        <v>790</v>
      </c>
      <c r="H597" s="33">
        <v>695.495</v>
      </c>
      <c r="I597" s="20">
        <f t="shared" si="38"/>
        <v>0.880373417721519</v>
      </c>
    </row>
    <row r="598" spans="1:9" ht="49.5" customHeight="1">
      <c r="A598" s="34" t="s">
        <v>226</v>
      </c>
      <c r="B598" s="106">
        <v>936</v>
      </c>
      <c r="C598" s="24" t="s">
        <v>110</v>
      </c>
      <c r="D598" s="28">
        <v>14</v>
      </c>
      <c r="E598" s="29" t="s">
        <v>227</v>
      </c>
      <c r="F598" s="24" t="s">
        <v>163</v>
      </c>
      <c r="G598" s="26">
        <f>G599</f>
        <v>1483.175</v>
      </c>
      <c r="H598" s="26">
        <f>H599</f>
        <v>1362.8529999999998</v>
      </c>
      <c r="I598" s="20">
        <f t="shared" si="38"/>
        <v>0.9188753855748647</v>
      </c>
    </row>
    <row r="599" spans="1:9" ht="31.5">
      <c r="A599" s="9" t="s">
        <v>228</v>
      </c>
      <c r="B599" s="5">
        <v>936</v>
      </c>
      <c r="C599" s="35" t="s">
        <v>110</v>
      </c>
      <c r="D599" s="30">
        <v>14</v>
      </c>
      <c r="E599" s="31" t="s">
        <v>229</v>
      </c>
      <c r="F599" s="35" t="s">
        <v>163</v>
      </c>
      <c r="G599" s="32">
        <f>G600</f>
        <v>1483.175</v>
      </c>
      <c r="H599" s="32">
        <f>H600</f>
        <v>1362.8529999999998</v>
      </c>
      <c r="I599" s="20">
        <f t="shared" si="38"/>
        <v>0.9188753855748647</v>
      </c>
    </row>
    <row r="600" spans="1:9" ht="31.5">
      <c r="A600" s="9" t="s">
        <v>230</v>
      </c>
      <c r="B600" s="5">
        <v>936</v>
      </c>
      <c r="C600" s="35" t="s">
        <v>110</v>
      </c>
      <c r="D600" s="30">
        <v>14</v>
      </c>
      <c r="E600" s="31" t="s">
        <v>231</v>
      </c>
      <c r="F600" s="35" t="s">
        <v>163</v>
      </c>
      <c r="G600" s="32">
        <f>G602+G603+G604+G605+G606+G608+G607+G609+G601</f>
        <v>1483.175</v>
      </c>
      <c r="H600" s="32">
        <f>H602+H603+H604+H605+H606+H608+H607+H609+H601</f>
        <v>1362.8529999999998</v>
      </c>
      <c r="I600" s="20">
        <f t="shared" si="38"/>
        <v>0.9188753855748647</v>
      </c>
    </row>
    <row r="601" spans="1:9" ht="31.5">
      <c r="A601" s="9" t="s">
        <v>191</v>
      </c>
      <c r="B601" s="5">
        <v>936</v>
      </c>
      <c r="C601" s="35" t="s">
        <v>110</v>
      </c>
      <c r="D601" s="30">
        <v>14</v>
      </c>
      <c r="E601" s="31" t="s">
        <v>231</v>
      </c>
      <c r="F601" s="35" t="s">
        <v>105</v>
      </c>
      <c r="G601" s="32">
        <v>176.5</v>
      </c>
      <c r="H601" s="33">
        <v>89.696</v>
      </c>
      <c r="I601" s="20">
        <f t="shared" si="38"/>
        <v>0.5081926345609065</v>
      </c>
    </row>
    <row r="602" spans="1:9" ht="47.25">
      <c r="A602" s="4" t="s">
        <v>232</v>
      </c>
      <c r="B602" s="5">
        <v>936</v>
      </c>
      <c r="C602" s="8" t="s">
        <v>110</v>
      </c>
      <c r="D602" s="6">
        <v>14</v>
      </c>
      <c r="E602" s="31" t="s">
        <v>231</v>
      </c>
      <c r="F602" s="30" t="s">
        <v>148</v>
      </c>
      <c r="G602" s="32">
        <v>54</v>
      </c>
      <c r="H602" s="33">
        <v>54</v>
      </c>
      <c r="I602" s="20">
        <f t="shared" si="38"/>
        <v>1</v>
      </c>
    </row>
    <row r="603" spans="1:9" ht="78.75">
      <c r="A603" s="9" t="s">
        <v>233</v>
      </c>
      <c r="B603" s="5">
        <v>936</v>
      </c>
      <c r="C603" s="35" t="s">
        <v>110</v>
      </c>
      <c r="D603" s="30">
        <v>14</v>
      </c>
      <c r="E603" s="31" t="s">
        <v>231</v>
      </c>
      <c r="F603" s="31">
        <v>927</v>
      </c>
      <c r="G603" s="32">
        <v>50</v>
      </c>
      <c r="H603" s="33">
        <v>44.137</v>
      </c>
      <c r="I603" s="20">
        <f t="shared" si="38"/>
        <v>0.88274</v>
      </c>
    </row>
    <row r="604" spans="1:9" ht="141.75">
      <c r="A604" s="9" t="s">
        <v>234</v>
      </c>
      <c r="B604" s="5">
        <v>936</v>
      </c>
      <c r="C604" s="35" t="s">
        <v>110</v>
      </c>
      <c r="D604" s="30">
        <v>14</v>
      </c>
      <c r="E604" s="31" t="s">
        <v>231</v>
      </c>
      <c r="F604" s="31">
        <v>928</v>
      </c>
      <c r="G604" s="32">
        <v>528</v>
      </c>
      <c r="H604" s="33">
        <v>528</v>
      </c>
      <c r="I604" s="20">
        <f t="shared" si="38"/>
        <v>1</v>
      </c>
    </row>
    <row r="605" spans="1:9" ht="47.25">
      <c r="A605" s="9" t="s">
        <v>235</v>
      </c>
      <c r="B605" s="5">
        <v>936</v>
      </c>
      <c r="C605" s="35" t="s">
        <v>110</v>
      </c>
      <c r="D605" s="30">
        <v>14</v>
      </c>
      <c r="E605" s="31" t="s">
        <v>231</v>
      </c>
      <c r="F605" s="31">
        <v>931</v>
      </c>
      <c r="G605" s="32">
        <v>12</v>
      </c>
      <c r="H605" s="33">
        <v>12</v>
      </c>
      <c r="I605" s="20">
        <f t="shared" si="38"/>
        <v>1</v>
      </c>
    </row>
    <row r="606" spans="1:9" ht="63">
      <c r="A606" s="9" t="s">
        <v>236</v>
      </c>
      <c r="B606" s="5">
        <v>936</v>
      </c>
      <c r="C606" s="35" t="s">
        <v>110</v>
      </c>
      <c r="D606" s="30">
        <v>14</v>
      </c>
      <c r="E606" s="31" t="s">
        <v>231</v>
      </c>
      <c r="F606" s="31">
        <v>937</v>
      </c>
      <c r="G606" s="32">
        <v>45.6</v>
      </c>
      <c r="H606" s="33">
        <v>45.6</v>
      </c>
      <c r="I606" s="20">
        <f t="shared" si="38"/>
        <v>1</v>
      </c>
    </row>
    <row r="607" spans="1:12" ht="49.5" customHeight="1">
      <c r="A607" s="9" t="s">
        <v>237</v>
      </c>
      <c r="B607" s="5">
        <v>936</v>
      </c>
      <c r="C607" s="35" t="s">
        <v>110</v>
      </c>
      <c r="D607" s="30">
        <v>14</v>
      </c>
      <c r="E607" s="31" t="s">
        <v>231</v>
      </c>
      <c r="F607" s="51">
        <v>951</v>
      </c>
      <c r="G607" s="32">
        <v>20</v>
      </c>
      <c r="H607" s="33">
        <v>13.385</v>
      </c>
      <c r="I607" s="20">
        <f t="shared" si="38"/>
        <v>0.66925</v>
      </c>
      <c r="J607" s="52">
        <v>947</v>
      </c>
      <c r="K607" s="127" t="s">
        <v>238</v>
      </c>
      <c r="L607" s="127"/>
    </row>
    <row r="608" spans="1:9" ht="47.25">
      <c r="A608" s="9" t="s">
        <v>239</v>
      </c>
      <c r="B608" s="5">
        <v>936</v>
      </c>
      <c r="C608" s="35" t="s">
        <v>110</v>
      </c>
      <c r="D608" s="30">
        <v>14</v>
      </c>
      <c r="E608" s="31" t="s">
        <v>231</v>
      </c>
      <c r="F608" s="7">
        <v>948</v>
      </c>
      <c r="G608" s="32">
        <v>511.875</v>
      </c>
      <c r="H608" s="33">
        <v>510.959</v>
      </c>
      <c r="I608" s="20">
        <f t="shared" si="38"/>
        <v>0.9982105006105007</v>
      </c>
    </row>
    <row r="609" spans="1:10" ht="50.25" customHeight="1">
      <c r="A609" s="9" t="s">
        <v>240</v>
      </c>
      <c r="B609" s="5">
        <v>936</v>
      </c>
      <c r="C609" s="35" t="s">
        <v>110</v>
      </c>
      <c r="D609" s="30">
        <v>14</v>
      </c>
      <c r="E609" s="31" t="s">
        <v>231</v>
      </c>
      <c r="F609" s="7">
        <v>949</v>
      </c>
      <c r="G609" s="32">
        <v>85.2</v>
      </c>
      <c r="H609" s="33">
        <v>65.076</v>
      </c>
      <c r="I609" s="20">
        <f t="shared" si="38"/>
        <v>0.7638028169014084</v>
      </c>
      <c r="J609" s="13">
        <v>65.077</v>
      </c>
    </row>
    <row r="610" spans="1:9" ht="31.5">
      <c r="A610" s="34" t="s">
        <v>241</v>
      </c>
      <c r="B610" s="106">
        <v>936</v>
      </c>
      <c r="C610" s="24" t="s">
        <v>110</v>
      </c>
      <c r="D610" s="28">
        <v>14</v>
      </c>
      <c r="E610" s="29" t="s">
        <v>242</v>
      </c>
      <c r="F610" s="24" t="s">
        <v>163</v>
      </c>
      <c r="G610" s="26">
        <f>G611</f>
        <v>3976.1090000000004</v>
      </c>
      <c r="H610" s="26">
        <f>H611</f>
        <v>3798.784</v>
      </c>
      <c r="I610" s="20">
        <f t="shared" si="38"/>
        <v>0.955402379562532</v>
      </c>
    </row>
    <row r="611" spans="1:9" ht="31.5">
      <c r="A611" s="34" t="s">
        <v>217</v>
      </c>
      <c r="B611" s="106">
        <v>936</v>
      </c>
      <c r="C611" s="35" t="s">
        <v>110</v>
      </c>
      <c r="D611" s="30">
        <v>14</v>
      </c>
      <c r="E611" s="31" t="s">
        <v>243</v>
      </c>
      <c r="F611" s="35" t="s">
        <v>163</v>
      </c>
      <c r="G611" s="26">
        <f>G612+G613</f>
        <v>3976.1090000000004</v>
      </c>
      <c r="H611" s="26">
        <f>H612+H613</f>
        <v>3798.784</v>
      </c>
      <c r="I611" s="20">
        <f t="shared" si="38"/>
        <v>0.955402379562532</v>
      </c>
    </row>
    <row r="612" spans="1:9" ht="31.5">
      <c r="A612" s="53" t="s">
        <v>97</v>
      </c>
      <c r="B612" s="5">
        <v>936</v>
      </c>
      <c r="C612" s="35" t="s">
        <v>110</v>
      </c>
      <c r="D612" s="30">
        <v>14</v>
      </c>
      <c r="E612" s="31" t="s">
        <v>243</v>
      </c>
      <c r="F612" s="30" t="s">
        <v>100</v>
      </c>
      <c r="G612" s="32">
        <v>1768.7</v>
      </c>
      <c r="H612" s="33">
        <v>1693.397</v>
      </c>
      <c r="I612" s="20">
        <f t="shared" si="38"/>
        <v>0.957424662181263</v>
      </c>
    </row>
    <row r="613" spans="1:9" ht="63">
      <c r="A613" s="36" t="s">
        <v>112</v>
      </c>
      <c r="B613" s="5">
        <v>936</v>
      </c>
      <c r="C613" s="35" t="s">
        <v>110</v>
      </c>
      <c r="D613" s="30" t="s">
        <v>124</v>
      </c>
      <c r="E613" s="31" t="s">
        <v>243</v>
      </c>
      <c r="F613" s="6" t="s">
        <v>79</v>
      </c>
      <c r="G613" s="32">
        <v>2207.409</v>
      </c>
      <c r="H613" s="33">
        <v>2105.387</v>
      </c>
      <c r="I613" s="20">
        <f t="shared" si="38"/>
        <v>0.9537820132109637</v>
      </c>
    </row>
    <row r="614" spans="1:9" ht="47.25">
      <c r="A614" s="34" t="s">
        <v>244</v>
      </c>
      <c r="B614" s="106">
        <v>936</v>
      </c>
      <c r="C614" s="24" t="s">
        <v>110</v>
      </c>
      <c r="D614" s="28">
        <v>14</v>
      </c>
      <c r="E614" s="29" t="s">
        <v>245</v>
      </c>
      <c r="F614" s="24" t="s">
        <v>163</v>
      </c>
      <c r="G614" s="26">
        <f>G615</f>
        <v>1310.569</v>
      </c>
      <c r="H614" s="26">
        <f>H615</f>
        <v>1281.1209999999999</v>
      </c>
      <c r="I614" s="20">
        <f t="shared" si="38"/>
        <v>0.9775303703963697</v>
      </c>
    </row>
    <row r="615" spans="1:9" ht="31.5">
      <c r="A615" s="56" t="s">
        <v>217</v>
      </c>
      <c r="B615" s="5">
        <v>936</v>
      </c>
      <c r="C615" s="24" t="s">
        <v>110</v>
      </c>
      <c r="D615" s="28">
        <v>14</v>
      </c>
      <c r="E615" s="29" t="s">
        <v>246</v>
      </c>
      <c r="F615" s="24" t="s">
        <v>163</v>
      </c>
      <c r="G615" s="26">
        <f>G616</f>
        <v>1310.569</v>
      </c>
      <c r="H615" s="26">
        <f>H616</f>
        <v>1281.1209999999999</v>
      </c>
      <c r="I615" s="20">
        <f t="shared" si="38"/>
        <v>0.9775303703963697</v>
      </c>
    </row>
    <row r="616" spans="1:9" ht="110.25" customHeight="1">
      <c r="A616" s="54" t="s">
        <v>247</v>
      </c>
      <c r="B616" s="5">
        <v>936</v>
      </c>
      <c r="C616" s="24" t="s">
        <v>110</v>
      </c>
      <c r="D616" s="28" t="s">
        <v>124</v>
      </c>
      <c r="E616" s="29" t="s">
        <v>248</v>
      </c>
      <c r="F616" s="24" t="s">
        <v>163</v>
      </c>
      <c r="G616" s="26">
        <f>G617+G618</f>
        <v>1310.569</v>
      </c>
      <c r="H616" s="26">
        <f>H617+H618</f>
        <v>1281.1209999999999</v>
      </c>
      <c r="I616" s="20">
        <f t="shared" si="38"/>
        <v>0.9775303703963697</v>
      </c>
    </row>
    <row r="617" spans="1:9" ht="31.5">
      <c r="A617" s="9" t="s">
        <v>97</v>
      </c>
      <c r="B617" s="5">
        <v>936</v>
      </c>
      <c r="C617" s="35" t="s">
        <v>110</v>
      </c>
      <c r="D617" s="30">
        <v>14</v>
      </c>
      <c r="E617" s="31" t="s">
        <v>248</v>
      </c>
      <c r="F617" s="30" t="s">
        <v>100</v>
      </c>
      <c r="G617" s="32">
        <v>1238</v>
      </c>
      <c r="H617" s="33">
        <v>1210.321</v>
      </c>
      <c r="I617" s="20">
        <f t="shared" si="38"/>
        <v>0.9776421647819062</v>
      </c>
    </row>
    <row r="618" spans="1:9" ht="46.5" customHeight="1">
      <c r="A618" s="36" t="s">
        <v>249</v>
      </c>
      <c r="B618" s="5">
        <v>936</v>
      </c>
      <c r="C618" s="35" t="s">
        <v>110</v>
      </c>
      <c r="D618" s="30">
        <v>14</v>
      </c>
      <c r="E618" s="31" t="s">
        <v>248</v>
      </c>
      <c r="F618" s="6" t="s">
        <v>250</v>
      </c>
      <c r="G618" s="32">
        <v>72.569</v>
      </c>
      <c r="H618" s="33">
        <v>70.8</v>
      </c>
      <c r="I618" s="20">
        <f t="shared" si="38"/>
        <v>0.975623199988976</v>
      </c>
    </row>
    <row r="619" spans="1:9" ht="15.75">
      <c r="A619" s="34" t="s">
        <v>185</v>
      </c>
      <c r="B619" s="106">
        <v>936</v>
      </c>
      <c r="C619" s="28" t="s">
        <v>110</v>
      </c>
      <c r="D619" s="28" t="s">
        <v>124</v>
      </c>
      <c r="E619" s="28" t="s">
        <v>186</v>
      </c>
      <c r="F619" s="24" t="s">
        <v>163</v>
      </c>
      <c r="G619" s="26">
        <f>G623+G620</f>
        <v>5585.6</v>
      </c>
      <c r="H619" s="26">
        <f>H623+H620</f>
        <v>5203.85</v>
      </c>
      <c r="I619" s="20">
        <f t="shared" si="38"/>
        <v>0.9316546118590662</v>
      </c>
    </row>
    <row r="620" spans="1:9" ht="94.5">
      <c r="A620" s="23" t="s">
        <v>251</v>
      </c>
      <c r="B620" s="106">
        <v>936</v>
      </c>
      <c r="C620" s="24" t="s">
        <v>110</v>
      </c>
      <c r="D620" s="28">
        <v>14</v>
      </c>
      <c r="E620" s="24" t="s">
        <v>252</v>
      </c>
      <c r="F620" s="25" t="s">
        <v>163</v>
      </c>
      <c r="G620" s="26">
        <f>G621</f>
        <v>1618.2</v>
      </c>
      <c r="H620" s="26">
        <f>H621</f>
        <v>1236.45</v>
      </c>
      <c r="I620" s="20">
        <f t="shared" si="38"/>
        <v>0.764089729328884</v>
      </c>
    </row>
    <row r="621" spans="1:9" ht="48" customHeight="1">
      <c r="A621" s="34" t="s">
        <v>253</v>
      </c>
      <c r="B621" s="106">
        <v>936</v>
      </c>
      <c r="C621" s="24" t="s">
        <v>110</v>
      </c>
      <c r="D621" s="28">
        <v>14</v>
      </c>
      <c r="E621" s="24" t="s">
        <v>254</v>
      </c>
      <c r="F621" s="25" t="s">
        <v>163</v>
      </c>
      <c r="G621" s="26">
        <f>G622</f>
        <v>1618.2</v>
      </c>
      <c r="H621" s="26">
        <f>H622</f>
        <v>1236.45</v>
      </c>
      <c r="I621" s="20">
        <f t="shared" si="38"/>
        <v>0.764089729328884</v>
      </c>
    </row>
    <row r="622" spans="1:9" ht="31.5">
      <c r="A622" s="9" t="s">
        <v>191</v>
      </c>
      <c r="B622" s="5">
        <v>936</v>
      </c>
      <c r="C622" s="35" t="s">
        <v>110</v>
      </c>
      <c r="D622" s="30">
        <v>14</v>
      </c>
      <c r="E622" s="35" t="s">
        <v>254</v>
      </c>
      <c r="F622" s="8" t="s">
        <v>105</v>
      </c>
      <c r="G622" s="32">
        <v>1618.2</v>
      </c>
      <c r="H622" s="33">
        <v>1236.45</v>
      </c>
      <c r="I622" s="20">
        <f t="shared" si="38"/>
        <v>0.764089729328884</v>
      </c>
    </row>
    <row r="623" spans="1:9" ht="94.5">
      <c r="A623" s="34" t="s">
        <v>187</v>
      </c>
      <c r="B623" s="106">
        <v>936</v>
      </c>
      <c r="C623" s="24" t="s">
        <v>110</v>
      </c>
      <c r="D623" s="28">
        <v>14</v>
      </c>
      <c r="E623" s="29" t="s">
        <v>188</v>
      </c>
      <c r="F623" s="24" t="s">
        <v>163</v>
      </c>
      <c r="G623" s="26">
        <f>G624+G628+G626</f>
        <v>3967.4</v>
      </c>
      <c r="H623" s="26">
        <f>H624+H628+H626</f>
        <v>3967.4</v>
      </c>
      <c r="I623" s="20">
        <f t="shared" si="38"/>
        <v>1</v>
      </c>
    </row>
    <row r="624" spans="1:9" ht="396.75" customHeight="1">
      <c r="A624" s="55" t="s">
        <v>255</v>
      </c>
      <c r="B624" s="106">
        <v>936</v>
      </c>
      <c r="C624" s="24" t="s">
        <v>110</v>
      </c>
      <c r="D624" s="28">
        <v>14</v>
      </c>
      <c r="E624" s="29" t="s">
        <v>256</v>
      </c>
      <c r="F624" s="24" t="s">
        <v>163</v>
      </c>
      <c r="G624" s="26">
        <f>G625</f>
        <v>229</v>
      </c>
      <c r="H624" s="26">
        <f>H625</f>
        <v>229</v>
      </c>
      <c r="I624" s="20">
        <f t="shared" si="38"/>
        <v>1</v>
      </c>
    </row>
    <row r="625" spans="1:9" ht="31.5">
      <c r="A625" s="9" t="s">
        <v>97</v>
      </c>
      <c r="B625" s="5">
        <v>936</v>
      </c>
      <c r="C625" s="35" t="s">
        <v>110</v>
      </c>
      <c r="D625" s="30">
        <v>14</v>
      </c>
      <c r="E625" s="31" t="s">
        <v>256</v>
      </c>
      <c r="F625" s="6" t="s">
        <v>100</v>
      </c>
      <c r="G625" s="32">
        <v>229</v>
      </c>
      <c r="H625" s="33">
        <v>229</v>
      </c>
      <c r="I625" s="20">
        <f t="shared" si="38"/>
        <v>1</v>
      </c>
    </row>
    <row r="626" spans="1:9" ht="63">
      <c r="A626" s="38" t="s">
        <v>181</v>
      </c>
      <c r="B626" s="5">
        <v>936</v>
      </c>
      <c r="C626" s="35" t="s">
        <v>110</v>
      </c>
      <c r="D626" s="30" t="s">
        <v>124</v>
      </c>
      <c r="E626" s="31" t="s">
        <v>257</v>
      </c>
      <c r="F626" s="6" t="s">
        <v>163</v>
      </c>
      <c r="G626" s="32">
        <f>G627</f>
        <v>43.4</v>
      </c>
      <c r="H626" s="32">
        <f>H627</f>
        <v>43.4</v>
      </c>
      <c r="I626" s="20">
        <f t="shared" si="38"/>
        <v>1</v>
      </c>
    </row>
    <row r="627" spans="1:9" ht="31.5">
      <c r="A627" s="9" t="s">
        <v>97</v>
      </c>
      <c r="B627" s="5">
        <v>936</v>
      </c>
      <c r="C627" s="35" t="s">
        <v>110</v>
      </c>
      <c r="D627" s="30" t="s">
        <v>124</v>
      </c>
      <c r="E627" s="31" t="s">
        <v>257</v>
      </c>
      <c r="F627" s="6" t="s">
        <v>100</v>
      </c>
      <c r="G627" s="32">
        <v>43.4</v>
      </c>
      <c r="H627" s="33">
        <v>43.4</v>
      </c>
      <c r="I627" s="20">
        <f t="shared" si="38"/>
        <v>1</v>
      </c>
    </row>
    <row r="628" spans="1:9" ht="63">
      <c r="A628" s="34" t="s">
        <v>258</v>
      </c>
      <c r="B628" s="112">
        <v>936</v>
      </c>
      <c r="C628" s="24" t="s">
        <v>110</v>
      </c>
      <c r="D628" s="28">
        <v>14</v>
      </c>
      <c r="E628" s="29" t="s">
        <v>259</v>
      </c>
      <c r="F628" s="24" t="s">
        <v>163</v>
      </c>
      <c r="G628" s="61">
        <f>G629</f>
        <v>3695</v>
      </c>
      <c r="H628" s="61">
        <f>H629</f>
        <v>3695</v>
      </c>
      <c r="I628" s="20">
        <f t="shared" si="38"/>
        <v>1</v>
      </c>
    </row>
    <row r="629" spans="1:9" ht="31.5">
      <c r="A629" s="9" t="s">
        <v>97</v>
      </c>
      <c r="B629" s="113">
        <v>936</v>
      </c>
      <c r="C629" s="35" t="s">
        <v>110</v>
      </c>
      <c r="D629" s="30">
        <v>14</v>
      </c>
      <c r="E629" s="31" t="s">
        <v>259</v>
      </c>
      <c r="F629" s="35" t="s">
        <v>100</v>
      </c>
      <c r="G629" s="44">
        <v>3695</v>
      </c>
      <c r="H629" s="33">
        <v>3695</v>
      </c>
      <c r="I629" s="20">
        <f t="shared" si="38"/>
        <v>1</v>
      </c>
    </row>
    <row r="630" spans="1:9" ht="31.5">
      <c r="A630" s="34" t="s">
        <v>260</v>
      </c>
      <c r="B630" s="106">
        <v>936</v>
      </c>
      <c r="C630" s="24" t="s">
        <v>110</v>
      </c>
      <c r="D630" s="28">
        <v>14</v>
      </c>
      <c r="E630" s="29" t="s">
        <v>261</v>
      </c>
      <c r="F630" s="24" t="s">
        <v>163</v>
      </c>
      <c r="G630" s="26">
        <f>G631+G633</f>
        <v>230</v>
      </c>
      <c r="H630" s="26">
        <f>H631+H633</f>
        <v>225.756</v>
      </c>
      <c r="I630" s="20">
        <f t="shared" si="38"/>
        <v>0.9815478260869566</v>
      </c>
    </row>
    <row r="631" spans="1:9" ht="47.25">
      <c r="A631" s="34" t="s">
        <v>262</v>
      </c>
      <c r="B631" s="106">
        <v>936</v>
      </c>
      <c r="C631" s="24" t="s">
        <v>110</v>
      </c>
      <c r="D631" s="24" t="s">
        <v>124</v>
      </c>
      <c r="E631" s="29" t="s">
        <v>133</v>
      </c>
      <c r="F631" s="24" t="s">
        <v>163</v>
      </c>
      <c r="G631" s="26">
        <f>G632</f>
        <v>205</v>
      </c>
      <c r="H631" s="26">
        <f>H632</f>
        <v>204.556</v>
      </c>
      <c r="I631" s="20">
        <f t="shared" si="38"/>
        <v>0.9978341463414635</v>
      </c>
    </row>
    <row r="632" spans="1:9" ht="31.5">
      <c r="A632" s="9" t="s">
        <v>94</v>
      </c>
      <c r="B632" s="5">
        <v>936</v>
      </c>
      <c r="C632" s="35" t="s">
        <v>110</v>
      </c>
      <c r="D632" s="35" t="s">
        <v>124</v>
      </c>
      <c r="E632" s="31" t="s">
        <v>133</v>
      </c>
      <c r="F632" s="121">
        <v>500</v>
      </c>
      <c r="G632" s="32">
        <v>205</v>
      </c>
      <c r="H632" s="33">
        <v>204.556</v>
      </c>
      <c r="I632" s="20">
        <f t="shared" si="38"/>
        <v>0.9978341463414635</v>
      </c>
    </row>
    <row r="633" spans="1:9" ht="63">
      <c r="A633" s="34" t="s">
        <v>263</v>
      </c>
      <c r="B633" s="106">
        <v>936</v>
      </c>
      <c r="C633" s="24" t="s">
        <v>110</v>
      </c>
      <c r="D633" s="24" t="s">
        <v>124</v>
      </c>
      <c r="E633" s="29" t="s">
        <v>149</v>
      </c>
      <c r="F633" s="24" t="s">
        <v>163</v>
      </c>
      <c r="G633" s="26">
        <f>G634+G635</f>
        <v>25</v>
      </c>
      <c r="H633" s="26">
        <f>H634+H635</f>
        <v>21.2</v>
      </c>
      <c r="I633" s="20">
        <f t="shared" si="38"/>
        <v>0.848</v>
      </c>
    </row>
    <row r="634" spans="1:9" ht="31.5">
      <c r="A634" s="9" t="s">
        <v>94</v>
      </c>
      <c r="B634" s="5">
        <v>936</v>
      </c>
      <c r="C634" s="35" t="s">
        <v>110</v>
      </c>
      <c r="D634" s="35" t="s">
        <v>124</v>
      </c>
      <c r="E634" s="31" t="s">
        <v>149</v>
      </c>
      <c r="F634" s="121">
        <v>500</v>
      </c>
      <c r="G634" s="32">
        <v>22</v>
      </c>
      <c r="H634" s="33">
        <v>21.2</v>
      </c>
      <c r="I634" s="20">
        <f t="shared" si="38"/>
        <v>0.9636363636363636</v>
      </c>
    </row>
    <row r="635" spans="1:9" ht="63">
      <c r="A635" s="36" t="s">
        <v>112</v>
      </c>
      <c r="B635" s="5">
        <v>936</v>
      </c>
      <c r="C635" s="35" t="s">
        <v>110</v>
      </c>
      <c r="D635" s="35" t="s">
        <v>124</v>
      </c>
      <c r="E635" s="31" t="s">
        <v>149</v>
      </c>
      <c r="F635" s="121">
        <v>936</v>
      </c>
      <c r="G635" s="32">
        <v>3</v>
      </c>
      <c r="H635" s="33">
        <v>0</v>
      </c>
      <c r="I635" s="20">
        <f t="shared" si="38"/>
        <v>0</v>
      </c>
    </row>
    <row r="636" spans="1:9" ht="33" customHeight="1">
      <c r="A636" s="40" t="s">
        <v>264</v>
      </c>
      <c r="B636" s="105">
        <v>936</v>
      </c>
      <c r="C636" s="17" t="s">
        <v>73</v>
      </c>
      <c r="D636" s="17" t="s">
        <v>161</v>
      </c>
      <c r="E636" s="17" t="s">
        <v>162</v>
      </c>
      <c r="F636" s="17" t="s">
        <v>163</v>
      </c>
      <c r="G636" s="19">
        <f>G637+G642</f>
        <v>1567.46</v>
      </c>
      <c r="H636" s="19">
        <f>H637+H642</f>
        <v>1515.28</v>
      </c>
      <c r="I636" s="20">
        <f t="shared" si="38"/>
        <v>0.9667104742704757</v>
      </c>
    </row>
    <row r="637" spans="1:9" ht="78.75">
      <c r="A637" s="40" t="s">
        <v>265</v>
      </c>
      <c r="B637" s="110">
        <v>936</v>
      </c>
      <c r="C637" s="17" t="s">
        <v>73</v>
      </c>
      <c r="D637" s="17" t="s">
        <v>98</v>
      </c>
      <c r="E637" s="41" t="s">
        <v>162</v>
      </c>
      <c r="F637" s="17" t="s">
        <v>163</v>
      </c>
      <c r="G637" s="82">
        <f>G638</f>
        <v>855.413</v>
      </c>
      <c r="H637" s="82">
        <f>H638</f>
        <v>850.291</v>
      </c>
      <c r="I637" s="20">
        <f t="shared" si="38"/>
        <v>0.9940122490539658</v>
      </c>
    </row>
    <row r="638" spans="1:9" ht="31.5">
      <c r="A638" s="34" t="s">
        <v>266</v>
      </c>
      <c r="B638" s="67">
        <v>936</v>
      </c>
      <c r="C638" s="24" t="s">
        <v>73</v>
      </c>
      <c r="D638" s="24" t="s">
        <v>98</v>
      </c>
      <c r="E638" s="29" t="s">
        <v>267</v>
      </c>
      <c r="F638" s="24" t="s">
        <v>163</v>
      </c>
      <c r="G638" s="61">
        <f>G639</f>
        <v>855.413</v>
      </c>
      <c r="H638" s="61">
        <f>H639</f>
        <v>850.291</v>
      </c>
      <c r="I638" s="20">
        <f t="shared" si="38"/>
        <v>0.9940122490539658</v>
      </c>
    </row>
    <row r="639" spans="1:9" ht="31.5">
      <c r="A639" s="9" t="s">
        <v>217</v>
      </c>
      <c r="B639" s="15">
        <v>936</v>
      </c>
      <c r="C639" s="35" t="s">
        <v>73</v>
      </c>
      <c r="D639" s="35" t="s">
        <v>98</v>
      </c>
      <c r="E639" s="31" t="s">
        <v>268</v>
      </c>
      <c r="F639" s="35" t="s">
        <v>163</v>
      </c>
      <c r="G639" s="44">
        <f>G640+G641</f>
        <v>855.413</v>
      </c>
      <c r="H639" s="44">
        <f>H640+H641</f>
        <v>850.291</v>
      </c>
      <c r="I639" s="20">
        <f t="shared" si="38"/>
        <v>0.9940122490539658</v>
      </c>
    </row>
    <row r="640" spans="1:9" ht="31.5">
      <c r="A640" s="9" t="s">
        <v>97</v>
      </c>
      <c r="B640" s="15">
        <v>936</v>
      </c>
      <c r="C640" s="35" t="s">
        <v>73</v>
      </c>
      <c r="D640" s="35" t="s">
        <v>98</v>
      </c>
      <c r="E640" s="31" t="s">
        <v>269</v>
      </c>
      <c r="F640" s="30" t="s">
        <v>100</v>
      </c>
      <c r="G640" s="44">
        <v>850.4</v>
      </c>
      <c r="H640" s="33">
        <v>850.291</v>
      </c>
      <c r="I640" s="20">
        <f t="shared" si="38"/>
        <v>0.9998718250235185</v>
      </c>
    </row>
    <row r="641" spans="1:9" ht="46.5" customHeight="1">
      <c r="A641" s="36" t="s">
        <v>249</v>
      </c>
      <c r="B641" s="15">
        <v>936</v>
      </c>
      <c r="C641" s="35" t="s">
        <v>73</v>
      </c>
      <c r="D641" s="35" t="s">
        <v>98</v>
      </c>
      <c r="E641" s="31" t="s">
        <v>269</v>
      </c>
      <c r="F641" s="30" t="s">
        <v>250</v>
      </c>
      <c r="G641" s="44">
        <v>5.013</v>
      </c>
      <c r="H641" s="33">
        <v>0</v>
      </c>
      <c r="I641" s="20">
        <f t="shared" si="38"/>
        <v>0</v>
      </c>
    </row>
    <row r="642" spans="1:9" ht="49.5" customHeight="1">
      <c r="A642" s="40" t="s">
        <v>270</v>
      </c>
      <c r="B642" s="105">
        <v>936</v>
      </c>
      <c r="C642" s="17" t="s">
        <v>73</v>
      </c>
      <c r="D642" s="17" t="s">
        <v>124</v>
      </c>
      <c r="E642" s="17" t="s">
        <v>162</v>
      </c>
      <c r="F642" s="17" t="s">
        <v>163</v>
      </c>
      <c r="G642" s="19">
        <f>G643</f>
        <v>712.047</v>
      </c>
      <c r="H642" s="19">
        <f>H643</f>
        <v>664.9889999999999</v>
      </c>
      <c r="I642" s="20">
        <f t="shared" si="38"/>
        <v>0.9339116659433997</v>
      </c>
    </row>
    <row r="643" spans="1:9" ht="31.5">
      <c r="A643" s="34" t="s">
        <v>260</v>
      </c>
      <c r="B643" s="106">
        <v>936</v>
      </c>
      <c r="C643" s="24" t="s">
        <v>73</v>
      </c>
      <c r="D643" s="24" t="s">
        <v>124</v>
      </c>
      <c r="E643" s="29" t="s">
        <v>261</v>
      </c>
      <c r="F643" s="24" t="s">
        <v>163</v>
      </c>
      <c r="G643" s="26">
        <f>G644+G651+G648</f>
        <v>712.047</v>
      </c>
      <c r="H643" s="26">
        <f>H644+H651+H648</f>
        <v>664.9889999999999</v>
      </c>
      <c r="I643" s="20">
        <f t="shared" si="38"/>
        <v>0.9339116659433997</v>
      </c>
    </row>
    <row r="644" spans="1:9" ht="47.25">
      <c r="A644" s="34" t="s">
        <v>271</v>
      </c>
      <c r="B644" s="106">
        <v>936</v>
      </c>
      <c r="C644" s="24" t="s">
        <v>73</v>
      </c>
      <c r="D644" s="24" t="s">
        <v>124</v>
      </c>
      <c r="E644" s="29" t="s">
        <v>156</v>
      </c>
      <c r="F644" s="24" t="s">
        <v>163</v>
      </c>
      <c r="G644" s="26">
        <f>G645+G646+G647</f>
        <v>315.39700000000005</v>
      </c>
      <c r="H644" s="26">
        <f>H645+H646+H647</f>
        <v>312.39599999999996</v>
      </c>
      <c r="I644" s="20">
        <f t="shared" si="38"/>
        <v>0.9904850077838404</v>
      </c>
    </row>
    <row r="645" spans="1:9" ht="31.5">
      <c r="A645" s="9" t="s">
        <v>94</v>
      </c>
      <c r="B645" s="5">
        <v>936</v>
      </c>
      <c r="C645" s="35" t="s">
        <v>73</v>
      </c>
      <c r="D645" s="35" t="s">
        <v>124</v>
      </c>
      <c r="E645" s="31" t="s">
        <v>156</v>
      </c>
      <c r="F645" s="35" t="s">
        <v>105</v>
      </c>
      <c r="G645" s="32">
        <v>177.247</v>
      </c>
      <c r="H645" s="33">
        <v>174.487</v>
      </c>
      <c r="I645" s="20">
        <f t="shared" si="38"/>
        <v>0.9844285093682825</v>
      </c>
    </row>
    <row r="646" spans="1:9" ht="63">
      <c r="A646" s="9" t="s">
        <v>123</v>
      </c>
      <c r="B646" s="5">
        <v>936</v>
      </c>
      <c r="C646" s="35" t="s">
        <v>73</v>
      </c>
      <c r="D646" s="35" t="s">
        <v>124</v>
      </c>
      <c r="E646" s="31" t="s">
        <v>156</v>
      </c>
      <c r="F646" s="35" t="s">
        <v>126</v>
      </c>
      <c r="G646" s="32">
        <v>33.06</v>
      </c>
      <c r="H646" s="33">
        <v>33.059</v>
      </c>
      <c r="I646" s="20">
        <f t="shared" si="38"/>
        <v>0.999969751966122</v>
      </c>
    </row>
    <row r="647" spans="1:9" ht="47.25">
      <c r="A647" s="10" t="s">
        <v>272</v>
      </c>
      <c r="B647" s="5">
        <v>936</v>
      </c>
      <c r="C647" s="35" t="s">
        <v>73</v>
      </c>
      <c r="D647" s="35" t="s">
        <v>124</v>
      </c>
      <c r="E647" s="7" t="s">
        <v>156</v>
      </c>
      <c r="F647" s="8" t="s">
        <v>127</v>
      </c>
      <c r="G647" s="32">
        <v>105.09</v>
      </c>
      <c r="H647" s="33">
        <v>104.85</v>
      </c>
      <c r="I647" s="20">
        <f t="shared" si="38"/>
        <v>0.997716243220097</v>
      </c>
    </row>
    <row r="648" spans="1:9" ht="47.25">
      <c r="A648" s="34" t="s">
        <v>273</v>
      </c>
      <c r="B648" s="106">
        <v>936</v>
      </c>
      <c r="C648" s="24" t="s">
        <v>73</v>
      </c>
      <c r="D648" s="24" t="s">
        <v>124</v>
      </c>
      <c r="E648" s="29" t="s">
        <v>125</v>
      </c>
      <c r="F648" s="24" t="s">
        <v>163</v>
      </c>
      <c r="G648" s="26">
        <f>G649+G650</f>
        <v>36.650000000000006</v>
      </c>
      <c r="H648" s="26">
        <f>H649+H650</f>
        <v>36.650000000000006</v>
      </c>
      <c r="I648" s="20">
        <f t="shared" si="38"/>
        <v>1</v>
      </c>
    </row>
    <row r="649" spans="1:9" ht="63">
      <c r="A649" s="9" t="s">
        <v>123</v>
      </c>
      <c r="B649" s="5">
        <v>936</v>
      </c>
      <c r="C649" s="35" t="s">
        <v>73</v>
      </c>
      <c r="D649" s="35" t="s">
        <v>124</v>
      </c>
      <c r="E649" s="31" t="s">
        <v>125</v>
      </c>
      <c r="F649" s="35" t="s">
        <v>126</v>
      </c>
      <c r="G649" s="32">
        <v>20.6</v>
      </c>
      <c r="H649" s="33">
        <v>20.6</v>
      </c>
      <c r="I649" s="20">
        <f t="shared" si="38"/>
        <v>1</v>
      </c>
    </row>
    <row r="650" spans="1:9" ht="47.25">
      <c r="A650" s="10" t="s">
        <v>272</v>
      </c>
      <c r="B650" s="5">
        <v>936</v>
      </c>
      <c r="C650" s="35" t="s">
        <v>73</v>
      </c>
      <c r="D650" s="35" t="s">
        <v>124</v>
      </c>
      <c r="E650" s="7" t="s">
        <v>125</v>
      </c>
      <c r="F650" s="8" t="s">
        <v>127</v>
      </c>
      <c r="G650" s="32">
        <v>16.05</v>
      </c>
      <c r="H650" s="33">
        <v>16.05</v>
      </c>
      <c r="I650" s="20">
        <f aca="true" t="shared" si="39" ref="I650:I713">H650/G650</f>
        <v>1</v>
      </c>
    </row>
    <row r="651" spans="1:9" ht="47.25">
      <c r="A651" s="39" t="s">
        <v>274</v>
      </c>
      <c r="B651" s="106">
        <v>936</v>
      </c>
      <c r="C651" s="24" t="s">
        <v>73</v>
      </c>
      <c r="D651" s="24" t="s">
        <v>124</v>
      </c>
      <c r="E651" s="29" t="s">
        <v>145</v>
      </c>
      <c r="F651" s="24" t="s">
        <v>163</v>
      </c>
      <c r="G651" s="26">
        <f>G652</f>
        <v>360</v>
      </c>
      <c r="H651" s="26">
        <f>H652</f>
        <v>315.943</v>
      </c>
      <c r="I651" s="20">
        <f t="shared" si="39"/>
        <v>0.8776194444444444</v>
      </c>
    </row>
    <row r="652" spans="1:9" ht="31.5">
      <c r="A652" s="9" t="s">
        <v>94</v>
      </c>
      <c r="B652" s="5">
        <v>936</v>
      </c>
      <c r="C652" s="35" t="s">
        <v>73</v>
      </c>
      <c r="D652" s="35" t="s">
        <v>124</v>
      </c>
      <c r="E652" s="31" t="s">
        <v>145</v>
      </c>
      <c r="F652" s="35" t="s">
        <v>105</v>
      </c>
      <c r="G652" s="32">
        <v>360</v>
      </c>
      <c r="H652" s="33">
        <v>315.943</v>
      </c>
      <c r="I652" s="20">
        <f t="shared" si="39"/>
        <v>0.8776194444444444</v>
      </c>
    </row>
    <row r="653" spans="1:9" ht="15.75">
      <c r="A653" s="40" t="s">
        <v>275</v>
      </c>
      <c r="B653" s="105">
        <v>936</v>
      </c>
      <c r="C653" s="43" t="s">
        <v>137</v>
      </c>
      <c r="D653" s="43" t="s">
        <v>161</v>
      </c>
      <c r="E653" s="41" t="s">
        <v>162</v>
      </c>
      <c r="F653" s="17" t="s">
        <v>163</v>
      </c>
      <c r="G653" s="19">
        <f>G654+G657+G663</f>
        <v>1366.85</v>
      </c>
      <c r="H653" s="19">
        <f>H654+H657+H663</f>
        <v>1291.134</v>
      </c>
      <c r="I653" s="20">
        <f t="shared" si="39"/>
        <v>0.9446054797527161</v>
      </c>
    </row>
    <row r="654" spans="1:9" ht="15.75">
      <c r="A654" s="40" t="s">
        <v>276</v>
      </c>
      <c r="B654" s="105">
        <v>936</v>
      </c>
      <c r="C654" s="43" t="s">
        <v>137</v>
      </c>
      <c r="D654" s="43" t="s">
        <v>110</v>
      </c>
      <c r="E654" s="41" t="s">
        <v>162</v>
      </c>
      <c r="F654" s="17" t="s">
        <v>163</v>
      </c>
      <c r="G654" s="19">
        <f>G655</f>
        <v>70</v>
      </c>
      <c r="H654" s="19">
        <f>H655</f>
        <v>27.107</v>
      </c>
      <c r="I654" s="20">
        <f t="shared" si="39"/>
        <v>0.3872428571428571</v>
      </c>
    </row>
    <row r="655" spans="1:9" ht="141.75">
      <c r="A655" s="39" t="s">
        <v>277</v>
      </c>
      <c r="B655" s="106">
        <v>936</v>
      </c>
      <c r="C655" s="28" t="s">
        <v>137</v>
      </c>
      <c r="D655" s="28" t="s">
        <v>110</v>
      </c>
      <c r="E655" s="29" t="s">
        <v>278</v>
      </c>
      <c r="F655" s="24" t="s">
        <v>163</v>
      </c>
      <c r="G655" s="26">
        <f>G656</f>
        <v>70</v>
      </c>
      <c r="H655" s="26">
        <f>H656</f>
        <v>27.107</v>
      </c>
      <c r="I655" s="20">
        <f t="shared" si="39"/>
        <v>0.3872428571428571</v>
      </c>
    </row>
    <row r="656" spans="1:9" ht="15.75">
      <c r="A656" s="9" t="s">
        <v>279</v>
      </c>
      <c r="B656" s="106">
        <v>936</v>
      </c>
      <c r="C656" s="30" t="s">
        <v>137</v>
      </c>
      <c r="D656" s="30" t="s">
        <v>110</v>
      </c>
      <c r="E656" s="31" t="s">
        <v>278</v>
      </c>
      <c r="F656" s="35" t="s">
        <v>280</v>
      </c>
      <c r="G656" s="32">
        <v>70</v>
      </c>
      <c r="H656" s="33">
        <v>27.107</v>
      </c>
      <c r="I656" s="20">
        <f t="shared" si="39"/>
        <v>0.3872428571428571</v>
      </c>
    </row>
    <row r="657" spans="1:9" ht="15.75">
      <c r="A657" s="40" t="s">
        <v>281</v>
      </c>
      <c r="B657" s="105">
        <v>936</v>
      </c>
      <c r="C657" s="17" t="s">
        <v>137</v>
      </c>
      <c r="D657" s="17" t="s">
        <v>109</v>
      </c>
      <c r="E657" s="41" t="s">
        <v>162</v>
      </c>
      <c r="F657" s="17" t="s">
        <v>163</v>
      </c>
      <c r="G657" s="19">
        <f>G658</f>
        <v>696.85</v>
      </c>
      <c r="H657" s="19">
        <f>H658</f>
        <v>676.052</v>
      </c>
      <c r="I657" s="20">
        <f t="shared" si="39"/>
        <v>0.9701542656238789</v>
      </c>
    </row>
    <row r="658" spans="1:9" ht="15.75">
      <c r="A658" s="39" t="s">
        <v>282</v>
      </c>
      <c r="B658" s="106">
        <v>936</v>
      </c>
      <c r="C658" s="24" t="s">
        <v>137</v>
      </c>
      <c r="D658" s="24" t="s">
        <v>109</v>
      </c>
      <c r="E658" s="29" t="s">
        <v>283</v>
      </c>
      <c r="F658" s="24" t="s">
        <v>163</v>
      </c>
      <c r="G658" s="26">
        <f>G659</f>
        <v>696.85</v>
      </c>
      <c r="H658" s="26">
        <f>H659</f>
        <v>676.052</v>
      </c>
      <c r="I658" s="20">
        <f t="shared" si="39"/>
        <v>0.9701542656238789</v>
      </c>
    </row>
    <row r="659" spans="1:9" ht="31.5">
      <c r="A659" s="56" t="s">
        <v>284</v>
      </c>
      <c r="B659" s="5">
        <v>936</v>
      </c>
      <c r="C659" s="24" t="s">
        <v>137</v>
      </c>
      <c r="D659" s="24" t="s">
        <v>109</v>
      </c>
      <c r="E659" s="29" t="s">
        <v>285</v>
      </c>
      <c r="F659" s="24" t="s">
        <v>163</v>
      </c>
      <c r="G659" s="26">
        <f>G660+G661+G662</f>
        <v>696.85</v>
      </c>
      <c r="H659" s="26">
        <f>H660+H661+H662</f>
        <v>676.052</v>
      </c>
      <c r="I659" s="20">
        <f t="shared" si="39"/>
        <v>0.9701542656238789</v>
      </c>
    </row>
    <row r="660" spans="1:9" ht="15.75">
      <c r="A660" s="9" t="s">
        <v>279</v>
      </c>
      <c r="B660" s="5">
        <v>936</v>
      </c>
      <c r="C660" s="35" t="s">
        <v>137</v>
      </c>
      <c r="D660" s="35" t="s">
        <v>109</v>
      </c>
      <c r="E660" s="31" t="s">
        <v>285</v>
      </c>
      <c r="F660" s="30" t="s">
        <v>280</v>
      </c>
      <c r="G660" s="32">
        <v>450</v>
      </c>
      <c r="H660" s="33">
        <v>450</v>
      </c>
      <c r="I660" s="20">
        <f t="shared" si="39"/>
        <v>1</v>
      </c>
    </row>
    <row r="661" spans="1:9" ht="31.5">
      <c r="A661" s="4" t="s">
        <v>94</v>
      </c>
      <c r="B661" s="5">
        <v>936</v>
      </c>
      <c r="C661" s="35" t="s">
        <v>137</v>
      </c>
      <c r="D661" s="35" t="s">
        <v>109</v>
      </c>
      <c r="E661" s="31" t="s">
        <v>285</v>
      </c>
      <c r="F661" s="30" t="s">
        <v>105</v>
      </c>
      <c r="G661" s="32">
        <v>1.41</v>
      </c>
      <c r="H661" s="33">
        <v>1.408</v>
      </c>
      <c r="I661" s="20">
        <f t="shared" si="39"/>
        <v>0.9985815602836879</v>
      </c>
    </row>
    <row r="662" spans="1:9" ht="47.25">
      <c r="A662" s="53" t="s">
        <v>286</v>
      </c>
      <c r="B662" s="5">
        <v>936</v>
      </c>
      <c r="C662" s="35" t="s">
        <v>137</v>
      </c>
      <c r="D662" s="35" t="s">
        <v>109</v>
      </c>
      <c r="E662" s="31" t="s">
        <v>285</v>
      </c>
      <c r="F662" s="30" t="s">
        <v>113</v>
      </c>
      <c r="G662" s="32">
        <v>245.44</v>
      </c>
      <c r="H662" s="33">
        <v>224.644</v>
      </c>
      <c r="I662" s="20">
        <f t="shared" si="39"/>
        <v>0.9152705345501956</v>
      </c>
    </row>
    <row r="663" spans="1:9" ht="31.5">
      <c r="A663" s="40" t="s">
        <v>287</v>
      </c>
      <c r="B663" s="105">
        <v>936</v>
      </c>
      <c r="C663" s="17" t="s">
        <v>137</v>
      </c>
      <c r="D663" s="43">
        <v>12</v>
      </c>
      <c r="E663" s="41" t="s">
        <v>162</v>
      </c>
      <c r="F663" s="17" t="s">
        <v>163</v>
      </c>
      <c r="G663" s="19">
        <f>G664+G669</f>
        <v>600</v>
      </c>
      <c r="H663" s="19">
        <f>H664+H669</f>
        <v>587.9749999999999</v>
      </c>
      <c r="I663" s="20">
        <f t="shared" si="39"/>
        <v>0.9799583333333332</v>
      </c>
    </row>
    <row r="664" spans="1:9" ht="47.25">
      <c r="A664" s="42" t="s">
        <v>288</v>
      </c>
      <c r="B664" s="106">
        <v>936</v>
      </c>
      <c r="C664" s="25" t="s">
        <v>137</v>
      </c>
      <c r="D664" s="57" t="s">
        <v>138</v>
      </c>
      <c r="E664" s="25" t="s">
        <v>289</v>
      </c>
      <c r="F664" s="25" t="s">
        <v>163</v>
      </c>
      <c r="G664" s="26">
        <f>G665</f>
        <v>400</v>
      </c>
      <c r="H664" s="26">
        <f>H665</f>
        <v>390.03</v>
      </c>
      <c r="I664" s="20">
        <f t="shared" si="39"/>
        <v>0.9750749999999999</v>
      </c>
    </row>
    <row r="665" spans="1:9" ht="31.5">
      <c r="A665" s="58" t="s">
        <v>290</v>
      </c>
      <c r="B665" s="5">
        <v>936</v>
      </c>
      <c r="C665" s="8" t="s">
        <v>137</v>
      </c>
      <c r="D665" s="6" t="s">
        <v>138</v>
      </c>
      <c r="E665" s="8" t="s">
        <v>291</v>
      </c>
      <c r="F665" s="8" t="s">
        <v>163</v>
      </c>
      <c r="G665" s="32">
        <f>G666</f>
        <v>400</v>
      </c>
      <c r="H665" s="32">
        <f>H666</f>
        <v>390.03</v>
      </c>
      <c r="I665" s="20">
        <f t="shared" si="39"/>
        <v>0.9750749999999999</v>
      </c>
    </row>
    <row r="666" spans="1:9" ht="63">
      <c r="A666" s="59" t="s">
        <v>59</v>
      </c>
      <c r="B666" s="5">
        <v>936</v>
      </c>
      <c r="C666" s="8" t="s">
        <v>137</v>
      </c>
      <c r="D666" s="6" t="s">
        <v>138</v>
      </c>
      <c r="E666" s="8" t="s">
        <v>292</v>
      </c>
      <c r="F666" s="8" t="s">
        <v>163</v>
      </c>
      <c r="G666" s="32">
        <f>G667+G668</f>
        <v>400</v>
      </c>
      <c r="H666" s="32">
        <f>H667+H668</f>
        <v>390.03</v>
      </c>
      <c r="I666" s="20">
        <f t="shared" si="39"/>
        <v>0.9750749999999999</v>
      </c>
    </row>
    <row r="667" spans="1:9" ht="15.75">
      <c r="A667" s="9" t="s">
        <v>203</v>
      </c>
      <c r="B667" s="5">
        <v>936</v>
      </c>
      <c r="C667" s="8" t="s">
        <v>137</v>
      </c>
      <c r="D667" s="6" t="s">
        <v>138</v>
      </c>
      <c r="E667" s="8" t="s">
        <v>292</v>
      </c>
      <c r="F667" s="8" t="s">
        <v>204</v>
      </c>
      <c r="G667" s="32">
        <v>75.6</v>
      </c>
      <c r="H667" s="33">
        <v>75.6</v>
      </c>
      <c r="I667" s="20">
        <f t="shared" si="39"/>
        <v>1</v>
      </c>
    </row>
    <row r="668" spans="1:9" ht="31.5">
      <c r="A668" s="4" t="s">
        <v>94</v>
      </c>
      <c r="B668" s="5">
        <v>936</v>
      </c>
      <c r="C668" s="8" t="s">
        <v>137</v>
      </c>
      <c r="D668" s="6" t="s">
        <v>138</v>
      </c>
      <c r="E668" s="8" t="s">
        <v>292</v>
      </c>
      <c r="F668" s="8" t="s">
        <v>105</v>
      </c>
      <c r="G668" s="32">
        <v>324.4</v>
      </c>
      <c r="H668" s="33">
        <v>314.43</v>
      </c>
      <c r="I668" s="20">
        <f t="shared" si="39"/>
        <v>0.9692663378545007</v>
      </c>
    </row>
    <row r="669" spans="1:9" ht="31.5">
      <c r="A669" s="34" t="s">
        <v>260</v>
      </c>
      <c r="B669" s="106">
        <v>936</v>
      </c>
      <c r="C669" s="24" t="s">
        <v>137</v>
      </c>
      <c r="D669" s="28">
        <v>12</v>
      </c>
      <c r="E669" s="29" t="s">
        <v>261</v>
      </c>
      <c r="F669" s="24" t="s">
        <v>163</v>
      </c>
      <c r="G669" s="26">
        <f>G670+G673</f>
        <v>200</v>
      </c>
      <c r="H669" s="26">
        <f>H670+H673</f>
        <v>197.945</v>
      </c>
      <c r="I669" s="20">
        <f t="shared" si="39"/>
        <v>0.989725</v>
      </c>
    </row>
    <row r="670" spans="1:9" ht="47.25">
      <c r="A670" s="60" t="s">
        <v>293</v>
      </c>
      <c r="B670" s="106">
        <v>936</v>
      </c>
      <c r="C670" s="24" t="s">
        <v>137</v>
      </c>
      <c r="D670" s="28">
        <v>12</v>
      </c>
      <c r="E670" s="29" t="s">
        <v>139</v>
      </c>
      <c r="F670" s="24" t="s">
        <v>163</v>
      </c>
      <c r="G670" s="26">
        <f>G671+G672</f>
        <v>50</v>
      </c>
      <c r="H670" s="26">
        <f>H671+H672</f>
        <v>48.998</v>
      </c>
      <c r="I670" s="20">
        <f t="shared" si="39"/>
        <v>0.9799599999999999</v>
      </c>
    </row>
    <row r="671" spans="1:9" ht="31.5">
      <c r="A671" s="4" t="s">
        <v>94</v>
      </c>
      <c r="B671" s="5">
        <v>936</v>
      </c>
      <c r="C671" s="35" t="s">
        <v>137</v>
      </c>
      <c r="D671" s="30">
        <v>12</v>
      </c>
      <c r="E671" s="31" t="s">
        <v>139</v>
      </c>
      <c r="F671" s="35" t="s">
        <v>105</v>
      </c>
      <c r="G671" s="32">
        <v>40</v>
      </c>
      <c r="H671" s="33">
        <v>39.998</v>
      </c>
      <c r="I671" s="20">
        <f t="shared" si="39"/>
        <v>0.9999499999999999</v>
      </c>
    </row>
    <row r="672" spans="1:9" ht="94.5" customHeight="1">
      <c r="A672" s="9" t="s">
        <v>140</v>
      </c>
      <c r="B672" s="5">
        <v>936</v>
      </c>
      <c r="C672" s="35" t="s">
        <v>137</v>
      </c>
      <c r="D672" s="30">
        <v>12</v>
      </c>
      <c r="E672" s="31" t="s">
        <v>139</v>
      </c>
      <c r="F672" s="35" t="s">
        <v>141</v>
      </c>
      <c r="G672" s="32">
        <v>10</v>
      </c>
      <c r="H672" s="33">
        <v>9</v>
      </c>
      <c r="I672" s="20">
        <f t="shared" si="39"/>
        <v>0.9</v>
      </c>
    </row>
    <row r="673" spans="1:9" ht="47.25">
      <c r="A673" s="60" t="s">
        <v>294</v>
      </c>
      <c r="B673" s="57" t="s">
        <v>79</v>
      </c>
      <c r="C673" s="24" t="s">
        <v>137</v>
      </c>
      <c r="D673" s="28">
        <v>12</v>
      </c>
      <c r="E673" s="29" t="s">
        <v>142</v>
      </c>
      <c r="F673" s="24" t="s">
        <v>163</v>
      </c>
      <c r="G673" s="61">
        <f>G674</f>
        <v>150</v>
      </c>
      <c r="H673" s="61">
        <f>H674</f>
        <v>148.947</v>
      </c>
      <c r="I673" s="20">
        <f t="shared" si="39"/>
        <v>0.99298</v>
      </c>
    </row>
    <row r="674" spans="1:9" ht="31.5">
      <c r="A674" s="9" t="s">
        <v>94</v>
      </c>
      <c r="B674" s="5">
        <v>936</v>
      </c>
      <c r="C674" s="35" t="s">
        <v>137</v>
      </c>
      <c r="D674" s="30">
        <v>12</v>
      </c>
      <c r="E674" s="31" t="s">
        <v>142</v>
      </c>
      <c r="F674" s="35" t="s">
        <v>105</v>
      </c>
      <c r="G674" s="44">
        <v>150</v>
      </c>
      <c r="H674" s="33">
        <v>148.947</v>
      </c>
      <c r="I674" s="20">
        <f t="shared" si="39"/>
        <v>0.99298</v>
      </c>
    </row>
    <row r="675" spans="1:9" ht="31.5">
      <c r="A675" s="40" t="s">
        <v>295</v>
      </c>
      <c r="B675" s="105">
        <v>936</v>
      </c>
      <c r="C675" s="17" t="s">
        <v>95</v>
      </c>
      <c r="D675" s="17" t="s">
        <v>161</v>
      </c>
      <c r="E675" s="17" t="s">
        <v>162</v>
      </c>
      <c r="F675" s="17" t="s">
        <v>163</v>
      </c>
      <c r="G675" s="19">
        <f>G676+G692+G705</f>
        <v>82928.28</v>
      </c>
      <c r="H675" s="19">
        <f>H676+H692+H705</f>
        <v>82643.466</v>
      </c>
      <c r="I675" s="20">
        <f t="shared" si="39"/>
        <v>0.9965655383181709</v>
      </c>
    </row>
    <row r="676" spans="1:9" ht="15.75">
      <c r="A676" s="40" t="s">
        <v>296</v>
      </c>
      <c r="B676" s="105">
        <v>936</v>
      </c>
      <c r="C676" s="17" t="s">
        <v>95</v>
      </c>
      <c r="D676" s="17" t="s">
        <v>110</v>
      </c>
      <c r="E676" s="17" t="s">
        <v>162</v>
      </c>
      <c r="F676" s="17" t="s">
        <v>163</v>
      </c>
      <c r="G676" s="62">
        <f>G680++G684+G687+G677</f>
        <v>11822.223</v>
      </c>
      <c r="H676" s="62">
        <f>H680++H684+H687+H677</f>
        <v>11685.393</v>
      </c>
      <c r="I676" s="20">
        <f t="shared" si="39"/>
        <v>0.9884260345960315</v>
      </c>
    </row>
    <row r="677" spans="1:9" ht="31.5">
      <c r="A677" s="34" t="s">
        <v>297</v>
      </c>
      <c r="B677" s="106">
        <v>936</v>
      </c>
      <c r="C677" s="24" t="s">
        <v>95</v>
      </c>
      <c r="D677" s="24" t="s">
        <v>110</v>
      </c>
      <c r="E677" s="29" t="s">
        <v>298</v>
      </c>
      <c r="F677" s="24" t="s">
        <v>163</v>
      </c>
      <c r="G677" s="32">
        <f>G678</f>
        <v>5650.5</v>
      </c>
      <c r="H677" s="32">
        <f>H678</f>
        <v>5650.5</v>
      </c>
      <c r="I677" s="20">
        <f t="shared" si="39"/>
        <v>1</v>
      </c>
    </row>
    <row r="678" spans="1:9" ht="82.5" customHeight="1">
      <c r="A678" s="42" t="s">
        <v>299</v>
      </c>
      <c r="B678" s="106">
        <v>936</v>
      </c>
      <c r="C678" s="24" t="s">
        <v>95</v>
      </c>
      <c r="D678" s="24" t="s">
        <v>110</v>
      </c>
      <c r="E678" s="29" t="s">
        <v>300</v>
      </c>
      <c r="F678" s="24" t="s">
        <v>163</v>
      </c>
      <c r="G678" s="26">
        <f>G679</f>
        <v>5650.5</v>
      </c>
      <c r="H678" s="26">
        <f>H679</f>
        <v>5650.5</v>
      </c>
      <c r="I678" s="20">
        <f t="shared" si="39"/>
        <v>1</v>
      </c>
    </row>
    <row r="679" spans="1:9" ht="15.75">
      <c r="A679" s="9" t="s">
        <v>301</v>
      </c>
      <c r="B679" s="5">
        <v>936</v>
      </c>
      <c r="C679" s="35" t="s">
        <v>95</v>
      </c>
      <c r="D679" s="35" t="s">
        <v>110</v>
      </c>
      <c r="E679" s="31" t="s">
        <v>300</v>
      </c>
      <c r="F679" s="35" t="s">
        <v>302</v>
      </c>
      <c r="G679" s="32">
        <v>5650.5</v>
      </c>
      <c r="H679" s="33">
        <v>5650.5</v>
      </c>
      <c r="I679" s="20">
        <f t="shared" si="39"/>
        <v>1</v>
      </c>
    </row>
    <row r="680" spans="1:9" ht="15.75">
      <c r="A680" s="23" t="s">
        <v>303</v>
      </c>
      <c r="B680" s="106">
        <v>936</v>
      </c>
      <c r="C680" s="24" t="s">
        <v>95</v>
      </c>
      <c r="D680" s="24" t="s">
        <v>110</v>
      </c>
      <c r="E680" s="63" t="s">
        <v>304</v>
      </c>
      <c r="F680" s="24" t="s">
        <v>163</v>
      </c>
      <c r="G680" s="26">
        <f>G681</f>
        <v>1157.3029999999999</v>
      </c>
      <c r="H680" s="26">
        <f>H681</f>
        <v>1091.147</v>
      </c>
      <c r="I680" s="20">
        <f t="shared" si="39"/>
        <v>0.9428360593552424</v>
      </c>
    </row>
    <row r="681" spans="1:9" ht="31.5">
      <c r="A681" s="34" t="s">
        <v>305</v>
      </c>
      <c r="B681" s="106">
        <v>936</v>
      </c>
      <c r="C681" s="24" t="s">
        <v>95</v>
      </c>
      <c r="D681" s="24" t="s">
        <v>110</v>
      </c>
      <c r="E681" s="63" t="s">
        <v>306</v>
      </c>
      <c r="F681" s="24" t="s">
        <v>163</v>
      </c>
      <c r="G681" s="26">
        <f>G682+G683</f>
        <v>1157.3029999999999</v>
      </c>
      <c r="H681" s="26">
        <f>H682+H683</f>
        <v>1091.147</v>
      </c>
      <c r="I681" s="20">
        <f t="shared" si="39"/>
        <v>0.9428360593552424</v>
      </c>
    </row>
    <row r="682" spans="1:9" ht="31.5">
      <c r="A682" s="9" t="s">
        <v>94</v>
      </c>
      <c r="B682" s="5">
        <v>936</v>
      </c>
      <c r="C682" s="35" t="s">
        <v>95</v>
      </c>
      <c r="D682" s="35" t="s">
        <v>110</v>
      </c>
      <c r="E682" s="64" t="s">
        <v>306</v>
      </c>
      <c r="F682" s="35" t="s">
        <v>105</v>
      </c>
      <c r="G682" s="32">
        <v>492.303</v>
      </c>
      <c r="H682" s="33">
        <v>468.895</v>
      </c>
      <c r="I682" s="20">
        <f t="shared" si="39"/>
        <v>0.9524520468085711</v>
      </c>
    </row>
    <row r="683" spans="1:9" ht="47.25">
      <c r="A683" s="9" t="s">
        <v>307</v>
      </c>
      <c r="B683" s="5">
        <v>936</v>
      </c>
      <c r="C683" s="35" t="s">
        <v>95</v>
      </c>
      <c r="D683" s="35" t="s">
        <v>110</v>
      </c>
      <c r="E683" s="64" t="s">
        <v>306</v>
      </c>
      <c r="F683" s="35" t="s">
        <v>118</v>
      </c>
      <c r="G683" s="32">
        <v>665</v>
      </c>
      <c r="H683" s="33">
        <v>622.252</v>
      </c>
      <c r="I683" s="20">
        <f t="shared" si="39"/>
        <v>0.9357172932330826</v>
      </c>
    </row>
    <row r="684" spans="1:9" ht="15.75">
      <c r="A684" s="65" t="s">
        <v>308</v>
      </c>
      <c r="B684" s="106">
        <v>936</v>
      </c>
      <c r="C684" s="24" t="s">
        <v>95</v>
      </c>
      <c r="D684" s="24" t="s">
        <v>110</v>
      </c>
      <c r="E684" s="29" t="s">
        <v>309</v>
      </c>
      <c r="F684" s="24" t="s">
        <v>163</v>
      </c>
      <c r="G684" s="32">
        <f>G685</f>
        <v>4731.85</v>
      </c>
      <c r="H684" s="33">
        <v>4731.85</v>
      </c>
      <c r="I684" s="20">
        <f t="shared" si="39"/>
        <v>1</v>
      </c>
    </row>
    <row r="685" spans="1:9" ht="110.25">
      <c r="A685" s="66" t="s">
        <v>310</v>
      </c>
      <c r="B685" s="106">
        <v>936</v>
      </c>
      <c r="C685" s="24" t="s">
        <v>95</v>
      </c>
      <c r="D685" s="24" t="s">
        <v>110</v>
      </c>
      <c r="E685" s="63" t="s">
        <v>311</v>
      </c>
      <c r="F685" s="24" t="s">
        <v>163</v>
      </c>
      <c r="G685" s="32">
        <f>G686</f>
        <v>4731.85</v>
      </c>
      <c r="H685" s="32">
        <f>H686</f>
        <v>4731.85</v>
      </c>
      <c r="I685" s="20">
        <f t="shared" si="39"/>
        <v>1</v>
      </c>
    </row>
    <row r="686" spans="1:9" ht="15.75">
      <c r="A686" s="9" t="s">
        <v>301</v>
      </c>
      <c r="B686" s="5">
        <v>936</v>
      </c>
      <c r="C686" s="35" t="s">
        <v>95</v>
      </c>
      <c r="D686" s="35" t="s">
        <v>110</v>
      </c>
      <c r="E686" s="64" t="s">
        <v>311</v>
      </c>
      <c r="F686" s="35" t="s">
        <v>302</v>
      </c>
      <c r="G686" s="32">
        <v>4731.85</v>
      </c>
      <c r="H686" s="33">
        <v>4731.85</v>
      </c>
      <c r="I686" s="20">
        <f t="shared" si="39"/>
        <v>1</v>
      </c>
    </row>
    <row r="687" spans="1:9" ht="31.5">
      <c r="A687" s="34" t="s">
        <v>260</v>
      </c>
      <c r="B687" s="106">
        <v>936</v>
      </c>
      <c r="C687" s="24" t="s">
        <v>95</v>
      </c>
      <c r="D687" s="24" t="s">
        <v>110</v>
      </c>
      <c r="E687" s="29" t="s">
        <v>261</v>
      </c>
      <c r="F687" s="24" t="s">
        <v>163</v>
      </c>
      <c r="G687" s="26">
        <f>G688+G690</f>
        <v>282.57</v>
      </c>
      <c r="H687" s="26">
        <f>H688+H690</f>
        <v>211.896</v>
      </c>
      <c r="I687" s="20">
        <f t="shared" si="39"/>
        <v>0.7498885231977916</v>
      </c>
    </row>
    <row r="688" spans="1:9" ht="94.5">
      <c r="A688" s="34" t="s">
        <v>312</v>
      </c>
      <c r="B688" s="106">
        <v>936</v>
      </c>
      <c r="C688" s="24" t="s">
        <v>95</v>
      </c>
      <c r="D688" s="24" t="s">
        <v>110</v>
      </c>
      <c r="E688" s="29" t="s">
        <v>128</v>
      </c>
      <c r="F688" s="24" t="s">
        <v>163</v>
      </c>
      <c r="G688" s="26">
        <f>G689</f>
        <v>281.57</v>
      </c>
      <c r="H688" s="26">
        <f>H689</f>
        <v>211.896</v>
      </c>
      <c r="I688" s="20">
        <f t="shared" si="39"/>
        <v>0.752551763327059</v>
      </c>
    </row>
    <row r="689" spans="1:9" ht="31.5">
      <c r="A689" s="9" t="s">
        <v>94</v>
      </c>
      <c r="B689" s="5">
        <v>936</v>
      </c>
      <c r="C689" s="35" t="s">
        <v>95</v>
      </c>
      <c r="D689" s="35" t="s">
        <v>110</v>
      </c>
      <c r="E689" s="31" t="s">
        <v>128</v>
      </c>
      <c r="F689" s="31">
        <v>500</v>
      </c>
      <c r="G689" s="32">
        <v>281.57</v>
      </c>
      <c r="H689" s="33">
        <v>211.896</v>
      </c>
      <c r="I689" s="20">
        <f t="shared" si="39"/>
        <v>0.752551763327059</v>
      </c>
    </row>
    <row r="690" spans="1:9" ht="78.75">
      <c r="A690" s="34" t="s">
        <v>313</v>
      </c>
      <c r="B690" s="106">
        <v>936</v>
      </c>
      <c r="C690" s="24" t="s">
        <v>95</v>
      </c>
      <c r="D690" s="24" t="s">
        <v>110</v>
      </c>
      <c r="E690" s="29" t="s">
        <v>150</v>
      </c>
      <c r="F690" s="24" t="s">
        <v>163</v>
      </c>
      <c r="G690" s="26">
        <f>G691</f>
        <v>1</v>
      </c>
      <c r="H690" s="26">
        <f>H691</f>
        <v>0</v>
      </c>
      <c r="I690" s="20">
        <f t="shared" si="39"/>
        <v>0</v>
      </c>
    </row>
    <row r="691" spans="1:9" ht="31.5">
      <c r="A691" s="9" t="s">
        <v>94</v>
      </c>
      <c r="B691" s="5">
        <v>936</v>
      </c>
      <c r="C691" s="35" t="s">
        <v>95</v>
      </c>
      <c r="D691" s="35" t="s">
        <v>110</v>
      </c>
      <c r="E691" s="31" t="s">
        <v>150</v>
      </c>
      <c r="F691" s="31">
        <v>500</v>
      </c>
      <c r="G691" s="32">
        <v>1</v>
      </c>
      <c r="H691" s="33">
        <v>0</v>
      </c>
      <c r="I691" s="20">
        <f t="shared" si="39"/>
        <v>0</v>
      </c>
    </row>
    <row r="692" spans="1:9" ht="15.75">
      <c r="A692" s="40" t="s">
        <v>314</v>
      </c>
      <c r="B692" s="105">
        <v>936</v>
      </c>
      <c r="C692" s="17" t="s">
        <v>95</v>
      </c>
      <c r="D692" s="17" t="s">
        <v>147</v>
      </c>
      <c r="E692" s="41" t="s">
        <v>162</v>
      </c>
      <c r="F692" s="17" t="s">
        <v>163</v>
      </c>
      <c r="G692" s="19">
        <f>G698+G693</f>
        <v>37228.8</v>
      </c>
      <c r="H692" s="19">
        <f>H698+H693</f>
        <v>37223.386</v>
      </c>
      <c r="I692" s="20">
        <f t="shared" si="39"/>
        <v>0.9998545749527247</v>
      </c>
    </row>
    <row r="693" spans="1:9" ht="51.75" customHeight="1">
      <c r="A693" s="34" t="s">
        <v>315</v>
      </c>
      <c r="B693" s="106">
        <v>936</v>
      </c>
      <c r="C693" s="24" t="s">
        <v>95</v>
      </c>
      <c r="D693" s="24" t="s">
        <v>147</v>
      </c>
      <c r="E693" s="29" t="s">
        <v>316</v>
      </c>
      <c r="F693" s="24" t="s">
        <v>163</v>
      </c>
      <c r="G693" s="26">
        <f>G694</f>
        <v>720</v>
      </c>
      <c r="H693" s="26">
        <f>H694</f>
        <v>718.572</v>
      </c>
      <c r="I693" s="20">
        <f t="shared" si="39"/>
        <v>0.9980166666666667</v>
      </c>
    </row>
    <row r="694" spans="1:9" ht="111.75" customHeight="1">
      <c r="A694" s="23" t="s">
        <v>317</v>
      </c>
      <c r="B694" s="106">
        <v>936</v>
      </c>
      <c r="C694" s="24" t="s">
        <v>95</v>
      </c>
      <c r="D694" s="24" t="s">
        <v>147</v>
      </c>
      <c r="E694" s="29" t="s">
        <v>318</v>
      </c>
      <c r="F694" s="24" t="s">
        <v>163</v>
      </c>
      <c r="G694" s="26">
        <f>G695</f>
        <v>720</v>
      </c>
      <c r="H694" s="26">
        <f>H695</f>
        <v>718.572</v>
      </c>
      <c r="I694" s="20">
        <f t="shared" si="39"/>
        <v>0.9980166666666667</v>
      </c>
    </row>
    <row r="695" spans="1:9" ht="63">
      <c r="A695" s="36" t="s">
        <v>319</v>
      </c>
      <c r="B695" s="5">
        <v>936</v>
      </c>
      <c r="C695" s="35" t="s">
        <v>95</v>
      </c>
      <c r="D695" s="35" t="s">
        <v>147</v>
      </c>
      <c r="E695" s="31" t="s">
        <v>320</v>
      </c>
      <c r="F695" s="8" t="s">
        <v>163</v>
      </c>
      <c r="G695" s="32">
        <f>G696+G697</f>
        <v>720</v>
      </c>
      <c r="H695" s="32">
        <f>H696+H697</f>
        <v>718.572</v>
      </c>
      <c r="I695" s="20">
        <f t="shared" si="39"/>
        <v>0.9980166666666667</v>
      </c>
    </row>
    <row r="696" spans="1:9" ht="47.25">
      <c r="A696" s="36" t="s">
        <v>321</v>
      </c>
      <c r="B696" s="5">
        <v>936</v>
      </c>
      <c r="C696" s="35" t="s">
        <v>95</v>
      </c>
      <c r="D696" s="35" t="s">
        <v>147</v>
      </c>
      <c r="E696" s="7" t="s">
        <v>320</v>
      </c>
      <c r="F696" s="8" t="s">
        <v>322</v>
      </c>
      <c r="G696" s="32">
        <v>300</v>
      </c>
      <c r="H696" s="33">
        <v>299.861</v>
      </c>
      <c r="I696" s="20">
        <f t="shared" si="39"/>
        <v>0.9995366666666666</v>
      </c>
    </row>
    <row r="697" spans="1:9" ht="31.5">
      <c r="A697" s="10" t="s">
        <v>323</v>
      </c>
      <c r="B697" s="5">
        <v>936</v>
      </c>
      <c r="C697" s="35" t="s">
        <v>95</v>
      </c>
      <c r="D697" s="35" t="s">
        <v>147</v>
      </c>
      <c r="E697" s="7" t="s">
        <v>320</v>
      </c>
      <c r="F697" s="8" t="s">
        <v>324</v>
      </c>
      <c r="G697" s="32">
        <v>420</v>
      </c>
      <c r="H697" s="33">
        <v>418.711</v>
      </c>
      <c r="I697" s="20">
        <f t="shared" si="39"/>
        <v>0.9969309523809524</v>
      </c>
    </row>
    <row r="698" spans="1:9" ht="31.5">
      <c r="A698" s="34" t="s">
        <v>325</v>
      </c>
      <c r="B698" s="106">
        <v>936</v>
      </c>
      <c r="C698" s="24" t="s">
        <v>95</v>
      </c>
      <c r="D698" s="24" t="s">
        <v>147</v>
      </c>
      <c r="E698" s="67" t="s">
        <v>326</v>
      </c>
      <c r="F698" s="24" t="s">
        <v>163</v>
      </c>
      <c r="G698" s="26">
        <f>G699</f>
        <v>36508.8</v>
      </c>
      <c r="H698" s="26">
        <f>H699</f>
        <v>36504.814</v>
      </c>
      <c r="I698" s="20">
        <f t="shared" si="39"/>
        <v>0.9998908208431938</v>
      </c>
    </row>
    <row r="699" spans="1:9" ht="31.5">
      <c r="A699" s="34" t="s">
        <v>327</v>
      </c>
      <c r="B699" s="106">
        <v>936</v>
      </c>
      <c r="C699" s="24" t="s">
        <v>95</v>
      </c>
      <c r="D699" s="24" t="s">
        <v>147</v>
      </c>
      <c r="E699" s="67" t="s">
        <v>328</v>
      </c>
      <c r="F699" s="24" t="s">
        <v>163</v>
      </c>
      <c r="G699" s="68">
        <f>G700+G701+G702+G703+G704</f>
        <v>36508.8</v>
      </c>
      <c r="H699" s="68">
        <f>H700+H701+H702+H703+H704</f>
        <v>36504.814</v>
      </c>
      <c r="I699" s="20">
        <f t="shared" si="39"/>
        <v>0.9998908208431938</v>
      </c>
    </row>
    <row r="700" spans="1:10" s="122" customFormat="1" ht="15.75">
      <c r="A700" s="9" t="s">
        <v>279</v>
      </c>
      <c r="B700" s="5">
        <v>936</v>
      </c>
      <c r="C700" s="35" t="s">
        <v>95</v>
      </c>
      <c r="D700" s="35" t="s">
        <v>147</v>
      </c>
      <c r="E700" s="15" t="s">
        <v>328</v>
      </c>
      <c r="F700" s="35" t="s">
        <v>280</v>
      </c>
      <c r="G700" s="69">
        <v>8000</v>
      </c>
      <c r="H700" s="33">
        <v>8000</v>
      </c>
      <c r="I700" s="20">
        <f t="shared" si="39"/>
        <v>1</v>
      </c>
      <c r="J700" s="13"/>
    </row>
    <row r="701" spans="1:9" ht="78.75">
      <c r="A701" s="36" t="s">
        <v>329</v>
      </c>
      <c r="B701" s="5">
        <v>936</v>
      </c>
      <c r="C701" s="35" t="s">
        <v>95</v>
      </c>
      <c r="D701" s="35" t="s">
        <v>147</v>
      </c>
      <c r="E701" s="15" t="s">
        <v>328</v>
      </c>
      <c r="F701" s="31">
        <v>902</v>
      </c>
      <c r="G701" s="32">
        <v>2000</v>
      </c>
      <c r="H701" s="33">
        <v>2000</v>
      </c>
      <c r="I701" s="20">
        <f t="shared" si="39"/>
        <v>1</v>
      </c>
    </row>
    <row r="702" spans="1:9" ht="52.5" customHeight="1">
      <c r="A702" s="70" t="s">
        <v>330</v>
      </c>
      <c r="B702" s="5">
        <v>936</v>
      </c>
      <c r="C702" s="35" t="s">
        <v>95</v>
      </c>
      <c r="D702" s="35" t="s">
        <v>147</v>
      </c>
      <c r="E702" s="15" t="s">
        <v>328</v>
      </c>
      <c r="F702" s="31">
        <v>905</v>
      </c>
      <c r="G702" s="32">
        <v>170</v>
      </c>
      <c r="H702" s="33">
        <v>168.682</v>
      </c>
      <c r="I702" s="20">
        <f t="shared" si="39"/>
        <v>0.9922470588235294</v>
      </c>
    </row>
    <row r="703" spans="1:9" ht="34.5" customHeight="1">
      <c r="A703" s="36" t="s">
        <v>331</v>
      </c>
      <c r="B703" s="5">
        <v>936</v>
      </c>
      <c r="C703" s="35" t="s">
        <v>95</v>
      </c>
      <c r="D703" s="35" t="s">
        <v>147</v>
      </c>
      <c r="E703" s="15" t="s">
        <v>328</v>
      </c>
      <c r="F703" s="31">
        <v>919</v>
      </c>
      <c r="G703" s="32">
        <v>405</v>
      </c>
      <c r="H703" s="33">
        <v>402.332</v>
      </c>
      <c r="I703" s="20">
        <f t="shared" si="39"/>
        <v>0.9934123456790124</v>
      </c>
    </row>
    <row r="704" spans="1:9" ht="112.5" customHeight="1">
      <c r="A704" s="36" t="s">
        <v>332</v>
      </c>
      <c r="B704" s="5">
        <v>936</v>
      </c>
      <c r="C704" s="35" t="s">
        <v>95</v>
      </c>
      <c r="D704" s="35" t="s">
        <v>147</v>
      </c>
      <c r="E704" s="15" t="s">
        <v>328</v>
      </c>
      <c r="F704" s="7">
        <v>952</v>
      </c>
      <c r="G704" s="32">
        <v>25933.8</v>
      </c>
      <c r="H704" s="33">
        <v>25933.8</v>
      </c>
      <c r="I704" s="20">
        <f t="shared" si="39"/>
        <v>1</v>
      </c>
    </row>
    <row r="705" spans="1:9" ht="15.75">
      <c r="A705" s="71" t="s">
        <v>333</v>
      </c>
      <c r="B705" s="105">
        <v>936</v>
      </c>
      <c r="C705" s="17" t="s">
        <v>95</v>
      </c>
      <c r="D705" s="17" t="s">
        <v>73</v>
      </c>
      <c r="E705" s="41" t="s">
        <v>162</v>
      </c>
      <c r="F705" s="17" t="s">
        <v>163</v>
      </c>
      <c r="G705" s="19">
        <f>G706+G710+G714+G735</f>
        <v>33877.257</v>
      </c>
      <c r="H705" s="19">
        <f>H706+H710+H714+H735</f>
        <v>33734.687000000005</v>
      </c>
      <c r="I705" s="20">
        <f t="shared" si="39"/>
        <v>0.9957915719091427</v>
      </c>
    </row>
    <row r="706" spans="1:9" ht="51.75" customHeight="1">
      <c r="A706" s="34" t="s">
        <v>315</v>
      </c>
      <c r="B706" s="106">
        <v>936</v>
      </c>
      <c r="C706" s="24" t="s">
        <v>95</v>
      </c>
      <c r="D706" s="24" t="s">
        <v>73</v>
      </c>
      <c r="E706" s="29" t="s">
        <v>316</v>
      </c>
      <c r="F706" s="24" t="s">
        <v>163</v>
      </c>
      <c r="G706" s="26">
        <f aca="true" t="shared" si="40" ref="G706:H708">G707</f>
        <v>519.64</v>
      </c>
      <c r="H706" s="26">
        <f t="shared" si="40"/>
        <v>515.9</v>
      </c>
      <c r="I706" s="20">
        <f t="shared" si="39"/>
        <v>0.9928027095681625</v>
      </c>
    </row>
    <row r="707" spans="1:9" ht="111.75" customHeight="1">
      <c r="A707" s="23" t="s">
        <v>317</v>
      </c>
      <c r="B707" s="106">
        <v>936</v>
      </c>
      <c r="C707" s="24" t="s">
        <v>95</v>
      </c>
      <c r="D707" s="24" t="s">
        <v>73</v>
      </c>
      <c r="E707" s="29" t="s">
        <v>318</v>
      </c>
      <c r="F707" s="24" t="s">
        <v>163</v>
      </c>
      <c r="G707" s="26">
        <f t="shared" si="40"/>
        <v>519.64</v>
      </c>
      <c r="H707" s="26">
        <f t="shared" si="40"/>
        <v>515.9</v>
      </c>
      <c r="I707" s="20">
        <f t="shared" si="39"/>
        <v>0.9928027095681625</v>
      </c>
    </row>
    <row r="708" spans="1:9" ht="63">
      <c r="A708" s="36" t="s">
        <v>319</v>
      </c>
      <c r="B708" s="5">
        <v>936</v>
      </c>
      <c r="C708" s="35" t="s">
        <v>95</v>
      </c>
      <c r="D708" s="35" t="s">
        <v>73</v>
      </c>
      <c r="E708" s="31" t="s">
        <v>320</v>
      </c>
      <c r="F708" s="35" t="s">
        <v>163</v>
      </c>
      <c r="G708" s="32">
        <f t="shared" si="40"/>
        <v>519.64</v>
      </c>
      <c r="H708" s="32">
        <f t="shared" si="40"/>
        <v>515.9</v>
      </c>
      <c r="I708" s="20">
        <f t="shared" si="39"/>
        <v>0.9928027095681625</v>
      </c>
    </row>
    <row r="709" spans="1:9" ht="15.75">
      <c r="A709" s="9" t="s">
        <v>301</v>
      </c>
      <c r="B709" s="5">
        <v>936</v>
      </c>
      <c r="C709" s="35" t="s">
        <v>95</v>
      </c>
      <c r="D709" s="35" t="s">
        <v>73</v>
      </c>
      <c r="E709" s="31" t="s">
        <v>320</v>
      </c>
      <c r="F709" s="35" t="s">
        <v>302</v>
      </c>
      <c r="G709" s="32">
        <v>519.64</v>
      </c>
      <c r="H709" s="33">
        <v>515.9</v>
      </c>
      <c r="I709" s="20">
        <f t="shared" si="39"/>
        <v>0.9928027095681625</v>
      </c>
    </row>
    <row r="710" spans="1:9" ht="15.75">
      <c r="A710" s="39" t="s">
        <v>185</v>
      </c>
      <c r="B710" s="106">
        <v>936</v>
      </c>
      <c r="C710" s="24" t="s">
        <v>95</v>
      </c>
      <c r="D710" s="24" t="s">
        <v>73</v>
      </c>
      <c r="E710" s="63" t="s">
        <v>186</v>
      </c>
      <c r="F710" s="24" t="s">
        <v>163</v>
      </c>
      <c r="G710" s="26">
        <f aca="true" t="shared" si="41" ref="G710:H712">G711</f>
        <v>1343</v>
      </c>
      <c r="H710" s="26">
        <f t="shared" si="41"/>
        <v>1343</v>
      </c>
      <c r="I710" s="20">
        <f t="shared" si="39"/>
        <v>1</v>
      </c>
    </row>
    <row r="711" spans="1:9" ht="94.5">
      <c r="A711" s="23" t="s">
        <v>251</v>
      </c>
      <c r="B711" s="106">
        <v>936</v>
      </c>
      <c r="C711" s="35" t="s">
        <v>95</v>
      </c>
      <c r="D711" s="35" t="s">
        <v>73</v>
      </c>
      <c r="E711" s="24" t="s">
        <v>252</v>
      </c>
      <c r="F711" s="24" t="s">
        <v>163</v>
      </c>
      <c r="G711" s="26">
        <f t="shared" si="41"/>
        <v>1343</v>
      </c>
      <c r="H711" s="26">
        <f t="shared" si="41"/>
        <v>1343</v>
      </c>
      <c r="I711" s="20">
        <f t="shared" si="39"/>
        <v>1</v>
      </c>
    </row>
    <row r="712" spans="1:9" ht="47.25">
      <c r="A712" s="34" t="s">
        <v>334</v>
      </c>
      <c r="B712" s="106">
        <v>936</v>
      </c>
      <c r="C712" s="35" t="s">
        <v>95</v>
      </c>
      <c r="D712" s="35" t="s">
        <v>73</v>
      </c>
      <c r="E712" s="67" t="s">
        <v>335</v>
      </c>
      <c r="F712" s="24" t="s">
        <v>163</v>
      </c>
      <c r="G712" s="26">
        <f t="shared" si="41"/>
        <v>1343</v>
      </c>
      <c r="H712" s="26">
        <f t="shared" si="41"/>
        <v>1343</v>
      </c>
      <c r="I712" s="20">
        <f t="shared" si="39"/>
        <v>1</v>
      </c>
    </row>
    <row r="713" spans="1:9" ht="31.5">
      <c r="A713" s="9" t="s">
        <v>94</v>
      </c>
      <c r="B713" s="5">
        <v>936</v>
      </c>
      <c r="C713" s="35" t="s">
        <v>95</v>
      </c>
      <c r="D713" s="35" t="s">
        <v>73</v>
      </c>
      <c r="E713" s="15" t="s">
        <v>335</v>
      </c>
      <c r="F713" s="35" t="s">
        <v>105</v>
      </c>
      <c r="G713" s="32">
        <v>1343</v>
      </c>
      <c r="H713" s="33">
        <v>1343</v>
      </c>
      <c r="I713" s="20">
        <f t="shared" si="39"/>
        <v>1</v>
      </c>
    </row>
    <row r="714" spans="1:9" ht="15.75">
      <c r="A714" s="72" t="s">
        <v>333</v>
      </c>
      <c r="B714" s="106">
        <v>936</v>
      </c>
      <c r="C714" s="24" t="s">
        <v>95</v>
      </c>
      <c r="D714" s="24" t="s">
        <v>73</v>
      </c>
      <c r="E714" s="67" t="s">
        <v>336</v>
      </c>
      <c r="F714" s="24" t="s">
        <v>163</v>
      </c>
      <c r="G714" s="26">
        <f>G715+G717+G721+G723</f>
        <v>30814.617</v>
      </c>
      <c r="H714" s="26">
        <f>H715+H717+H721+H723</f>
        <v>30675.787</v>
      </c>
      <c r="I714" s="20">
        <f aca="true" t="shared" si="42" ref="I714:I777">H714/G714</f>
        <v>0.9954946705973987</v>
      </c>
    </row>
    <row r="715" spans="1:9" ht="15.75">
      <c r="A715" s="72" t="s">
        <v>337</v>
      </c>
      <c r="B715" s="106">
        <v>936</v>
      </c>
      <c r="C715" s="24" t="s">
        <v>95</v>
      </c>
      <c r="D715" s="24" t="s">
        <v>73</v>
      </c>
      <c r="E715" s="67" t="s">
        <v>338</v>
      </c>
      <c r="F715" s="24" t="s">
        <v>163</v>
      </c>
      <c r="G715" s="26">
        <f>G716</f>
        <v>5736.517</v>
      </c>
      <c r="H715" s="26">
        <f>H716</f>
        <v>5734.996</v>
      </c>
      <c r="I715" s="20">
        <f t="shared" si="42"/>
        <v>0.9997348565340258</v>
      </c>
    </row>
    <row r="716" spans="1:9" ht="31.5">
      <c r="A716" s="9" t="s">
        <v>94</v>
      </c>
      <c r="B716" s="5">
        <v>936</v>
      </c>
      <c r="C716" s="35" t="s">
        <v>95</v>
      </c>
      <c r="D716" s="35" t="s">
        <v>73</v>
      </c>
      <c r="E716" s="15" t="s">
        <v>338</v>
      </c>
      <c r="F716" s="31">
        <v>500</v>
      </c>
      <c r="G716" s="32">
        <v>5736.517</v>
      </c>
      <c r="H716" s="33">
        <v>5734.996</v>
      </c>
      <c r="I716" s="20">
        <f t="shared" si="42"/>
        <v>0.9997348565340258</v>
      </c>
    </row>
    <row r="717" spans="1:9" ht="78.75">
      <c r="A717" s="72" t="s">
        <v>339</v>
      </c>
      <c r="B717" s="106">
        <v>936</v>
      </c>
      <c r="C717" s="24" t="s">
        <v>95</v>
      </c>
      <c r="D717" s="24" t="s">
        <v>73</v>
      </c>
      <c r="E717" s="67" t="s">
        <v>340</v>
      </c>
      <c r="F717" s="24" t="s">
        <v>163</v>
      </c>
      <c r="G717" s="26">
        <f>G718+G719+G720</f>
        <v>15307</v>
      </c>
      <c r="H717" s="26">
        <f>H718+H719+H720</f>
        <v>15305.091</v>
      </c>
      <c r="I717" s="20">
        <f t="shared" si="42"/>
        <v>0.9998752858169465</v>
      </c>
    </row>
    <row r="718" spans="1:9" ht="31.5">
      <c r="A718" s="9" t="s">
        <v>94</v>
      </c>
      <c r="B718" s="5">
        <v>936</v>
      </c>
      <c r="C718" s="35" t="s">
        <v>95</v>
      </c>
      <c r="D718" s="35" t="s">
        <v>73</v>
      </c>
      <c r="E718" s="15" t="s">
        <v>340</v>
      </c>
      <c r="F718" s="31">
        <v>500</v>
      </c>
      <c r="G718" s="32">
        <v>13333.745</v>
      </c>
      <c r="H718" s="33">
        <v>13332.745</v>
      </c>
      <c r="I718" s="20">
        <f t="shared" si="42"/>
        <v>0.9999250023155535</v>
      </c>
    </row>
    <row r="719" spans="1:9" ht="63">
      <c r="A719" s="53" t="s">
        <v>60</v>
      </c>
      <c r="B719" s="5">
        <v>936</v>
      </c>
      <c r="C719" s="35" t="s">
        <v>95</v>
      </c>
      <c r="D719" s="35" t="s">
        <v>73</v>
      </c>
      <c r="E719" s="15" t="s">
        <v>340</v>
      </c>
      <c r="F719" s="8" t="s">
        <v>341</v>
      </c>
      <c r="G719" s="32">
        <v>1959.255</v>
      </c>
      <c r="H719" s="33">
        <v>1958.346</v>
      </c>
      <c r="I719" s="20">
        <f t="shared" si="42"/>
        <v>0.9995360481407474</v>
      </c>
    </row>
    <row r="720" spans="1:9" ht="63">
      <c r="A720" s="53" t="s">
        <v>342</v>
      </c>
      <c r="B720" s="5">
        <v>936</v>
      </c>
      <c r="C720" s="35" t="s">
        <v>95</v>
      </c>
      <c r="D720" s="35" t="s">
        <v>73</v>
      </c>
      <c r="E720" s="15" t="s">
        <v>340</v>
      </c>
      <c r="F720" s="8" t="s">
        <v>104</v>
      </c>
      <c r="G720" s="32">
        <v>14</v>
      </c>
      <c r="H720" s="33">
        <v>14</v>
      </c>
      <c r="I720" s="20">
        <f t="shared" si="42"/>
        <v>1</v>
      </c>
    </row>
    <row r="721" spans="1:9" ht="31.5">
      <c r="A721" s="72" t="s">
        <v>343</v>
      </c>
      <c r="B721" s="106">
        <v>936</v>
      </c>
      <c r="C721" s="24" t="s">
        <v>95</v>
      </c>
      <c r="D721" s="24" t="s">
        <v>73</v>
      </c>
      <c r="E721" s="67" t="s">
        <v>344</v>
      </c>
      <c r="F721" s="24" t="s">
        <v>163</v>
      </c>
      <c r="G721" s="26">
        <f>G722</f>
        <v>2200</v>
      </c>
      <c r="H721" s="26">
        <f>H722</f>
        <v>2200</v>
      </c>
      <c r="I721" s="20">
        <f t="shared" si="42"/>
        <v>1</v>
      </c>
    </row>
    <row r="722" spans="1:9" ht="31.5">
      <c r="A722" s="9" t="s">
        <v>94</v>
      </c>
      <c r="B722" s="5">
        <v>936</v>
      </c>
      <c r="C722" s="35" t="s">
        <v>95</v>
      </c>
      <c r="D722" s="35" t="s">
        <v>73</v>
      </c>
      <c r="E722" s="15" t="s">
        <v>344</v>
      </c>
      <c r="F722" s="31">
        <v>500</v>
      </c>
      <c r="G722" s="32">
        <v>2200</v>
      </c>
      <c r="H722" s="33">
        <v>2200</v>
      </c>
      <c r="I722" s="20">
        <f t="shared" si="42"/>
        <v>1</v>
      </c>
    </row>
    <row r="723" spans="1:9" ht="47.25">
      <c r="A723" s="72" t="s">
        <v>345</v>
      </c>
      <c r="B723" s="106">
        <v>936</v>
      </c>
      <c r="C723" s="24" t="s">
        <v>95</v>
      </c>
      <c r="D723" s="24" t="s">
        <v>73</v>
      </c>
      <c r="E723" s="67" t="s">
        <v>346</v>
      </c>
      <c r="F723" s="24" t="s">
        <v>163</v>
      </c>
      <c r="G723" s="26">
        <f>G724+G725+G726+G727+G728+G729+G730+G731+G732+G733+G734</f>
        <v>7571.1</v>
      </c>
      <c r="H723" s="26">
        <f>H724+H725+H726+H727+H728+H729+H730+H731+H732+H733+H734</f>
        <v>7435.7</v>
      </c>
      <c r="I723" s="20">
        <f t="shared" si="42"/>
        <v>0.9821162050428602</v>
      </c>
    </row>
    <row r="724" spans="1:9" ht="31.5">
      <c r="A724" s="9" t="s">
        <v>94</v>
      </c>
      <c r="B724" s="5">
        <v>936</v>
      </c>
      <c r="C724" s="35" t="s">
        <v>95</v>
      </c>
      <c r="D724" s="35" t="s">
        <v>73</v>
      </c>
      <c r="E724" s="15" t="s">
        <v>346</v>
      </c>
      <c r="F724" s="31">
        <v>500</v>
      </c>
      <c r="G724" s="32">
        <v>574.1</v>
      </c>
      <c r="H724" s="33">
        <v>499.651</v>
      </c>
      <c r="I724" s="20">
        <f t="shared" si="42"/>
        <v>0.8703205016547639</v>
      </c>
    </row>
    <row r="725" spans="1:9" ht="31.5">
      <c r="A725" s="36" t="s">
        <v>347</v>
      </c>
      <c r="B725" s="5">
        <v>936</v>
      </c>
      <c r="C725" s="35" t="s">
        <v>95</v>
      </c>
      <c r="D725" s="35" t="s">
        <v>73</v>
      </c>
      <c r="E725" s="15" t="s">
        <v>346</v>
      </c>
      <c r="F725" s="31">
        <v>901</v>
      </c>
      <c r="G725" s="32">
        <v>5331</v>
      </c>
      <c r="H725" s="33">
        <v>5331</v>
      </c>
      <c r="I725" s="20">
        <f t="shared" si="42"/>
        <v>1</v>
      </c>
    </row>
    <row r="726" spans="1:9" ht="31.5">
      <c r="A726" s="53" t="s">
        <v>348</v>
      </c>
      <c r="B726" s="8" t="s">
        <v>79</v>
      </c>
      <c r="C726" s="35" t="s">
        <v>95</v>
      </c>
      <c r="D726" s="35" t="s">
        <v>73</v>
      </c>
      <c r="E726" s="15" t="s">
        <v>346</v>
      </c>
      <c r="F726" s="31">
        <v>903</v>
      </c>
      <c r="G726" s="32">
        <v>193</v>
      </c>
      <c r="H726" s="33">
        <v>193</v>
      </c>
      <c r="I726" s="20">
        <f t="shared" si="42"/>
        <v>1</v>
      </c>
    </row>
    <row r="727" spans="1:9" ht="45.75" customHeight="1">
      <c r="A727" s="36" t="s">
        <v>330</v>
      </c>
      <c r="B727" s="5">
        <v>936</v>
      </c>
      <c r="C727" s="35" t="s">
        <v>95</v>
      </c>
      <c r="D727" s="35" t="s">
        <v>73</v>
      </c>
      <c r="E727" s="15" t="s">
        <v>346</v>
      </c>
      <c r="F727" s="31">
        <v>905</v>
      </c>
      <c r="G727" s="32">
        <v>70</v>
      </c>
      <c r="H727" s="33">
        <v>70</v>
      </c>
      <c r="I727" s="20">
        <f t="shared" si="42"/>
        <v>1</v>
      </c>
    </row>
    <row r="728" spans="1:9" ht="15.75">
      <c r="A728" s="53" t="s">
        <v>349</v>
      </c>
      <c r="B728" s="5">
        <v>936</v>
      </c>
      <c r="C728" s="35" t="s">
        <v>95</v>
      </c>
      <c r="D728" s="35" t="s">
        <v>73</v>
      </c>
      <c r="E728" s="15" t="s">
        <v>346</v>
      </c>
      <c r="F728" s="31">
        <v>906</v>
      </c>
      <c r="G728" s="32">
        <v>449</v>
      </c>
      <c r="H728" s="33">
        <v>449</v>
      </c>
      <c r="I728" s="20">
        <f t="shared" si="42"/>
        <v>1</v>
      </c>
    </row>
    <row r="729" spans="1:9" ht="31.5">
      <c r="A729" s="53" t="s">
        <v>350</v>
      </c>
      <c r="B729" s="5">
        <v>936</v>
      </c>
      <c r="C729" s="35" t="s">
        <v>95</v>
      </c>
      <c r="D729" s="35" t="s">
        <v>73</v>
      </c>
      <c r="E729" s="15" t="s">
        <v>346</v>
      </c>
      <c r="F729" s="31">
        <v>908</v>
      </c>
      <c r="G729" s="32">
        <v>500</v>
      </c>
      <c r="H729" s="33">
        <v>500</v>
      </c>
      <c r="I729" s="20">
        <f t="shared" si="42"/>
        <v>1</v>
      </c>
    </row>
    <row r="730" spans="1:9" ht="126">
      <c r="A730" s="10" t="s">
        <v>351</v>
      </c>
      <c r="B730" s="5">
        <v>936</v>
      </c>
      <c r="C730" s="35" t="s">
        <v>95</v>
      </c>
      <c r="D730" s="35" t="s">
        <v>73</v>
      </c>
      <c r="E730" s="15" t="s">
        <v>346</v>
      </c>
      <c r="F730" s="31">
        <v>910</v>
      </c>
      <c r="G730" s="32">
        <v>80</v>
      </c>
      <c r="H730" s="33">
        <v>80</v>
      </c>
      <c r="I730" s="20">
        <f t="shared" si="42"/>
        <v>1</v>
      </c>
    </row>
    <row r="731" spans="1:9" ht="63">
      <c r="A731" s="53" t="s">
        <v>352</v>
      </c>
      <c r="B731" s="5">
        <v>936</v>
      </c>
      <c r="C731" s="8" t="s">
        <v>95</v>
      </c>
      <c r="D731" s="8" t="s">
        <v>73</v>
      </c>
      <c r="E731" s="15" t="s">
        <v>346</v>
      </c>
      <c r="F731" s="31">
        <v>912</v>
      </c>
      <c r="G731" s="32">
        <v>196.5</v>
      </c>
      <c r="H731" s="33">
        <v>192.1</v>
      </c>
      <c r="I731" s="20">
        <f t="shared" si="42"/>
        <v>0.9776081424936387</v>
      </c>
    </row>
    <row r="732" spans="1:9" ht="63">
      <c r="A732" s="70" t="s">
        <v>353</v>
      </c>
      <c r="B732" s="8" t="s">
        <v>79</v>
      </c>
      <c r="C732" s="35" t="s">
        <v>95</v>
      </c>
      <c r="D732" s="35" t="s">
        <v>73</v>
      </c>
      <c r="E732" s="15" t="s">
        <v>346</v>
      </c>
      <c r="F732" s="31">
        <v>923</v>
      </c>
      <c r="G732" s="32">
        <v>7.5</v>
      </c>
      <c r="H732" s="33">
        <v>3.486</v>
      </c>
      <c r="I732" s="20">
        <f t="shared" si="42"/>
        <v>0.46480000000000005</v>
      </c>
    </row>
    <row r="733" spans="1:9" ht="31.5">
      <c r="A733" s="53" t="s">
        <v>354</v>
      </c>
      <c r="B733" s="8" t="s">
        <v>79</v>
      </c>
      <c r="C733" s="35" t="s">
        <v>95</v>
      </c>
      <c r="D733" s="35" t="s">
        <v>73</v>
      </c>
      <c r="E733" s="15" t="s">
        <v>346</v>
      </c>
      <c r="F733" s="31">
        <v>924</v>
      </c>
      <c r="G733" s="32">
        <v>70</v>
      </c>
      <c r="H733" s="33">
        <v>70</v>
      </c>
      <c r="I733" s="20">
        <f t="shared" si="42"/>
        <v>1</v>
      </c>
    </row>
    <row r="734" spans="1:9" ht="63">
      <c r="A734" s="37" t="s">
        <v>112</v>
      </c>
      <c r="B734" s="8" t="s">
        <v>79</v>
      </c>
      <c r="C734" s="35" t="s">
        <v>95</v>
      </c>
      <c r="D734" s="35" t="s">
        <v>73</v>
      </c>
      <c r="E734" s="15" t="s">
        <v>346</v>
      </c>
      <c r="F734" s="31">
        <v>936</v>
      </c>
      <c r="G734" s="32">
        <v>100</v>
      </c>
      <c r="H734" s="33">
        <v>47.463</v>
      </c>
      <c r="I734" s="20">
        <f t="shared" si="42"/>
        <v>0.47463</v>
      </c>
    </row>
    <row r="735" spans="1:9" ht="31.5">
      <c r="A735" s="34" t="s">
        <v>260</v>
      </c>
      <c r="B735" s="25" t="s">
        <v>79</v>
      </c>
      <c r="C735" s="24" t="s">
        <v>95</v>
      </c>
      <c r="D735" s="24" t="s">
        <v>73</v>
      </c>
      <c r="E735" s="29" t="s">
        <v>261</v>
      </c>
      <c r="F735" s="24" t="s">
        <v>163</v>
      </c>
      <c r="G735" s="26">
        <f>G736</f>
        <v>1200</v>
      </c>
      <c r="H735" s="26">
        <f>H736</f>
        <v>1200</v>
      </c>
      <c r="I735" s="20">
        <f t="shared" si="42"/>
        <v>1</v>
      </c>
    </row>
    <row r="736" spans="1:9" ht="31.5">
      <c r="A736" s="34" t="s">
        <v>355</v>
      </c>
      <c r="B736" s="25" t="s">
        <v>79</v>
      </c>
      <c r="C736" s="24" t="s">
        <v>95</v>
      </c>
      <c r="D736" s="24" t="s">
        <v>73</v>
      </c>
      <c r="E736" s="29" t="s">
        <v>96</v>
      </c>
      <c r="F736" s="24" t="s">
        <v>163</v>
      </c>
      <c r="G736" s="26">
        <f>G737</f>
        <v>1200</v>
      </c>
      <c r="H736" s="26">
        <f>H737</f>
        <v>1200</v>
      </c>
      <c r="I736" s="20">
        <f t="shared" si="42"/>
        <v>1</v>
      </c>
    </row>
    <row r="737" spans="1:9" ht="31.5">
      <c r="A737" s="9" t="s">
        <v>94</v>
      </c>
      <c r="B737" s="8" t="s">
        <v>79</v>
      </c>
      <c r="C737" s="35" t="s">
        <v>95</v>
      </c>
      <c r="D737" s="35" t="s">
        <v>73</v>
      </c>
      <c r="E737" s="31" t="s">
        <v>96</v>
      </c>
      <c r="F737" s="31">
        <v>500</v>
      </c>
      <c r="G737" s="32">
        <v>1200</v>
      </c>
      <c r="H737" s="33">
        <v>1200</v>
      </c>
      <c r="I737" s="20">
        <f t="shared" si="42"/>
        <v>1</v>
      </c>
    </row>
    <row r="738" spans="1:9" ht="15.75">
      <c r="A738" s="40" t="s">
        <v>356</v>
      </c>
      <c r="B738" s="105">
        <v>936</v>
      </c>
      <c r="C738" s="17" t="s">
        <v>91</v>
      </c>
      <c r="D738" s="17" t="s">
        <v>161</v>
      </c>
      <c r="E738" s="41" t="s">
        <v>162</v>
      </c>
      <c r="F738" s="17" t="s">
        <v>163</v>
      </c>
      <c r="G738" s="19">
        <f>G739+G743</f>
        <v>203</v>
      </c>
      <c r="H738" s="19">
        <f>H739+H743</f>
        <v>201.667</v>
      </c>
      <c r="I738" s="20">
        <f t="shared" si="42"/>
        <v>0.9934334975369459</v>
      </c>
    </row>
    <row r="739" spans="1:9" ht="15.75">
      <c r="A739" s="40" t="s">
        <v>357</v>
      </c>
      <c r="B739" s="18" t="s">
        <v>79</v>
      </c>
      <c r="C739" s="17" t="s">
        <v>91</v>
      </c>
      <c r="D739" s="17" t="s">
        <v>110</v>
      </c>
      <c r="E739" s="41" t="s">
        <v>162</v>
      </c>
      <c r="F739" s="17" t="s">
        <v>163</v>
      </c>
      <c r="G739" s="19">
        <f aca="true" t="shared" si="43" ref="G739:H741">G740</f>
        <v>195</v>
      </c>
      <c r="H739" s="19">
        <f t="shared" si="43"/>
        <v>195</v>
      </c>
      <c r="I739" s="20">
        <f t="shared" si="42"/>
        <v>1</v>
      </c>
    </row>
    <row r="740" spans="1:9" ht="31.5">
      <c r="A740" s="34" t="s">
        <v>358</v>
      </c>
      <c r="B740" s="25" t="s">
        <v>79</v>
      </c>
      <c r="C740" s="24" t="s">
        <v>91</v>
      </c>
      <c r="D740" s="24" t="s">
        <v>110</v>
      </c>
      <c r="E740" s="29" t="s">
        <v>359</v>
      </c>
      <c r="F740" s="24" t="s">
        <v>163</v>
      </c>
      <c r="G740" s="26">
        <f t="shared" si="43"/>
        <v>195</v>
      </c>
      <c r="H740" s="26">
        <f t="shared" si="43"/>
        <v>195</v>
      </c>
      <c r="I740" s="20">
        <f t="shared" si="42"/>
        <v>1</v>
      </c>
    </row>
    <row r="741" spans="1:9" ht="31.5">
      <c r="A741" s="9" t="s">
        <v>360</v>
      </c>
      <c r="B741" s="8" t="s">
        <v>79</v>
      </c>
      <c r="C741" s="35" t="s">
        <v>91</v>
      </c>
      <c r="D741" s="35" t="s">
        <v>110</v>
      </c>
      <c r="E741" s="31" t="s">
        <v>361</v>
      </c>
      <c r="F741" s="35" t="s">
        <v>163</v>
      </c>
      <c r="G741" s="32">
        <f t="shared" si="43"/>
        <v>195</v>
      </c>
      <c r="H741" s="32">
        <f t="shared" si="43"/>
        <v>195</v>
      </c>
      <c r="I741" s="20">
        <f t="shared" si="42"/>
        <v>1</v>
      </c>
    </row>
    <row r="742" spans="1:9" ht="31.5">
      <c r="A742" s="9" t="s">
        <v>94</v>
      </c>
      <c r="B742" s="8" t="s">
        <v>79</v>
      </c>
      <c r="C742" s="35" t="s">
        <v>91</v>
      </c>
      <c r="D742" s="35" t="s">
        <v>110</v>
      </c>
      <c r="E742" s="31" t="s">
        <v>361</v>
      </c>
      <c r="F742" s="35" t="s">
        <v>105</v>
      </c>
      <c r="G742" s="32">
        <v>195</v>
      </c>
      <c r="H742" s="33">
        <v>195</v>
      </c>
      <c r="I742" s="20">
        <f t="shared" si="42"/>
        <v>1</v>
      </c>
    </row>
    <row r="743" spans="1:9" ht="47.25">
      <c r="A743" s="40" t="s">
        <v>362</v>
      </c>
      <c r="B743" s="18" t="s">
        <v>79</v>
      </c>
      <c r="C743" s="17" t="s">
        <v>91</v>
      </c>
      <c r="D743" s="17" t="s">
        <v>73</v>
      </c>
      <c r="E743" s="41" t="s">
        <v>162</v>
      </c>
      <c r="F743" s="17" t="s">
        <v>163</v>
      </c>
      <c r="G743" s="19">
        <f aca="true" t="shared" si="44" ref="G743:H745">G744</f>
        <v>8</v>
      </c>
      <c r="H743" s="19">
        <f t="shared" si="44"/>
        <v>6.667</v>
      </c>
      <c r="I743" s="20">
        <f t="shared" si="42"/>
        <v>0.833375</v>
      </c>
    </row>
    <row r="744" spans="1:9" ht="31.5">
      <c r="A744" s="34" t="s">
        <v>363</v>
      </c>
      <c r="B744" s="25" t="s">
        <v>79</v>
      </c>
      <c r="C744" s="24" t="s">
        <v>91</v>
      </c>
      <c r="D744" s="24" t="s">
        <v>73</v>
      </c>
      <c r="E744" s="29" t="s">
        <v>364</v>
      </c>
      <c r="F744" s="24" t="s">
        <v>163</v>
      </c>
      <c r="G744" s="26">
        <f t="shared" si="44"/>
        <v>8</v>
      </c>
      <c r="H744" s="26">
        <f t="shared" si="44"/>
        <v>6.667</v>
      </c>
      <c r="I744" s="20">
        <f t="shared" si="42"/>
        <v>0.833375</v>
      </c>
    </row>
    <row r="745" spans="1:9" ht="15.75">
      <c r="A745" s="9" t="s">
        <v>365</v>
      </c>
      <c r="B745" s="8" t="s">
        <v>79</v>
      </c>
      <c r="C745" s="35" t="s">
        <v>91</v>
      </c>
      <c r="D745" s="35" t="s">
        <v>73</v>
      </c>
      <c r="E745" s="31" t="s">
        <v>366</v>
      </c>
      <c r="F745" s="35" t="s">
        <v>163</v>
      </c>
      <c r="G745" s="32">
        <f t="shared" si="44"/>
        <v>8</v>
      </c>
      <c r="H745" s="32">
        <f t="shared" si="44"/>
        <v>6.667</v>
      </c>
      <c r="I745" s="20">
        <f t="shared" si="42"/>
        <v>0.833375</v>
      </c>
    </row>
    <row r="746" spans="1:9" ht="31.5">
      <c r="A746" s="9" t="s">
        <v>94</v>
      </c>
      <c r="B746" s="8" t="s">
        <v>79</v>
      </c>
      <c r="C746" s="35" t="s">
        <v>91</v>
      </c>
      <c r="D746" s="35" t="s">
        <v>73</v>
      </c>
      <c r="E746" s="31" t="s">
        <v>366</v>
      </c>
      <c r="F746" s="31">
        <v>500</v>
      </c>
      <c r="G746" s="32">
        <v>8</v>
      </c>
      <c r="H746" s="33">
        <v>6.667</v>
      </c>
      <c r="I746" s="20">
        <f t="shared" si="42"/>
        <v>0.833375</v>
      </c>
    </row>
    <row r="747" spans="1:9" ht="15.75">
      <c r="A747" s="40" t="s">
        <v>367</v>
      </c>
      <c r="B747" s="18" t="s">
        <v>79</v>
      </c>
      <c r="C747" s="17" t="s">
        <v>84</v>
      </c>
      <c r="D747" s="17" t="s">
        <v>161</v>
      </c>
      <c r="E747" s="41" t="s">
        <v>162</v>
      </c>
      <c r="F747" s="17" t="s">
        <v>163</v>
      </c>
      <c r="G747" s="19">
        <f>G748+G760+G770</f>
        <v>4594.4310000000005</v>
      </c>
      <c r="H747" s="19">
        <f>H748+H760+H770</f>
        <v>4586.822</v>
      </c>
      <c r="I747" s="20">
        <f t="shared" si="42"/>
        <v>0.9983438645612481</v>
      </c>
    </row>
    <row r="748" spans="1:9" ht="15.75">
      <c r="A748" s="40" t="s">
        <v>374</v>
      </c>
      <c r="B748" s="18" t="s">
        <v>79</v>
      </c>
      <c r="C748" s="17" t="s">
        <v>84</v>
      </c>
      <c r="D748" s="43" t="s">
        <v>147</v>
      </c>
      <c r="E748" s="41" t="s">
        <v>162</v>
      </c>
      <c r="F748" s="17" t="s">
        <v>163</v>
      </c>
      <c r="G748" s="19">
        <f>G749+G757+G753</f>
        <v>4155.3</v>
      </c>
      <c r="H748" s="19">
        <f>H749+H757+H753</f>
        <v>4152.621</v>
      </c>
      <c r="I748" s="20">
        <f t="shared" si="42"/>
        <v>0.999355281207133</v>
      </c>
    </row>
    <row r="749" spans="1:9" ht="17.25" customHeight="1">
      <c r="A749" s="54" t="s">
        <v>412</v>
      </c>
      <c r="B749" s="8" t="s">
        <v>79</v>
      </c>
      <c r="C749" s="35" t="s">
        <v>84</v>
      </c>
      <c r="D749" s="30" t="s">
        <v>147</v>
      </c>
      <c r="E749" s="31" t="s">
        <v>413</v>
      </c>
      <c r="F749" s="35" t="s">
        <v>163</v>
      </c>
      <c r="G749" s="32">
        <f aca="true" t="shared" si="45" ref="G749:H751">G750</f>
        <v>2000</v>
      </c>
      <c r="H749" s="32">
        <f t="shared" si="45"/>
        <v>2000</v>
      </c>
      <c r="I749" s="20">
        <f t="shared" si="42"/>
        <v>1</v>
      </c>
    </row>
    <row r="750" spans="1:9" ht="47.25">
      <c r="A750" s="54" t="s">
        <v>414</v>
      </c>
      <c r="B750" s="8" t="s">
        <v>79</v>
      </c>
      <c r="C750" s="35" t="s">
        <v>84</v>
      </c>
      <c r="D750" s="30" t="s">
        <v>147</v>
      </c>
      <c r="E750" s="31" t="s">
        <v>415</v>
      </c>
      <c r="F750" s="35" t="s">
        <v>163</v>
      </c>
      <c r="G750" s="32">
        <f t="shared" si="45"/>
        <v>2000</v>
      </c>
      <c r="H750" s="32">
        <f t="shared" si="45"/>
        <v>2000</v>
      </c>
      <c r="I750" s="20">
        <f t="shared" si="42"/>
        <v>1</v>
      </c>
    </row>
    <row r="751" spans="1:9" ht="78.75">
      <c r="A751" s="54" t="s">
        <v>416</v>
      </c>
      <c r="B751" s="8" t="s">
        <v>79</v>
      </c>
      <c r="C751" s="35" t="s">
        <v>84</v>
      </c>
      <c r="D751" s="30" t="s">
        <v>147</v>
      </c>
      <c r="E751" s="31" t="s">
        <v>417</v>
      </c>
      <c r="F751" s="35" t="s">
        <v>163</v>
      </c>
      <c r="G751" s="32">
        <f t="shared" si="45"/>
        <v>2000</v>
      </c>
      <c r="H751" s="32">
        <f t="shared" si="45"/>
        <v>2000</v>
      </c>
      <c r="I751" s="20">
        <f t="shared" si="42"/>
        <v>1</v>
      </c>
    </row>
    <row r="752" spans="1:9" ht="31.5">
      <c r="A752" s="9" t="s">
        <v>94</v>
      </c>
      <c r="B752" s="8" t="s">
        <v>79</v>
      </c>
      <c r="C752" s="35" t="s">
        <v>84</v>
      </c>
      <c r="D752" s="30" t="s">
        <v>147</v>
      </c>
      <c r="E752" s="31" t="s">
        <v>417</v>
      </c>
      <c r="F752" s="35" t="s">
        <v>105</v>
      </c>
      <c r="G752" s="32">
        <v>2000</v>
      </c>
      <c r="H752" s="33">
        <v>2000</v>
      </c>
      <c r="I752" s="20">
        <f t="shared" si="42"/>
        <v>1</v>
      </c>
    </row>
    <row r="753" spans="1:10" s="50" customFormat="1" ht="15.75">
      <c r="A753" s="47" t="s">
        <v>483</v>
      </c>
      <c r="B753" s="25" t="s">
        <v>79</v>
      </c>
      <c r="C753" s="24" t="s">
        <v>84</v>
      </c>
      <c r="D753" s="28" t="s">
        <v>147</v>
      </c>
      <c r="E753" s="29" t="s">
        <v>309</v>
      </c>
      <c r="F753" s="24" t="s">
        <v>163</v>
      </c>
      <c r="G753" s="26">
        <f aca="true" t="shared" si="46" ref="G753:H755">G754</f>
        <v>1897.9</v>
      </c>
      <c r="H753" s="26">
        <f t="shared" si="46"/>
        <v>1897.9</v>
      </c>
      <c r="I753" s="20">
        <f t="shared" si="42"/>
        <v>1</v>
      </c>
      <c r="J753" s="49"/>
    </row>
    <row r="754" spans="1:10" s="50" customFormat="1" ht="47.25">
      <c r="A754" s="65" t="s">
        <v>429</v>
      </c>
      <c r="B754" s="25" t="s">
        <v>79</v>
      </c>
      <c r="C754" s="24" t="s">
        <v>84</v>
      </c>
      <c r="D754" s="28" t="s">
        <v>147</v>
      </c>
      <c r="E754" s="29" t="s">
        <v>430</v>
      </c>
      <c r="F754" s="24" t="s">
        <v>163</v>
      </c>
      <c r="G754" s="26">
        <f t="shared" si="46"/>
        <v>1897.9</v>
      </c>
      <c r="H754" s="26">
        <f t="shared" si="46"/>
        <v>1897.9</v>
      </c>
      <c r="I754" s="20">
        <f t="shared" si="42"/>
        <v>1</v>
      </c>
      <c r="J754" s="49"/>
    </row>
    <row r="755" spans="1:10" s="122" customFormat="1" ht="110.25">
      <c r="A755" s="76" t="s">
        <v>431</v>
      </c>
      <c r="B755" s="8" t="s">
        <v>79</v>
      </c>
      <c r="C755" s="35" t="s">
        <v>84</v>
      </c>
      <c r="D755" s="30" t="s">
        <v>147</v>
      </c>
      <c r="E755" s="31" t="s">
        <v>61</v>
      </c>
      <c r="F755" s="35" t="s">
        <v>163</v>
      </c>
      <c r="G755" s="32">
        <f t="shared" si="46"/>
        <v>1897.9</v>
      </c>
      <c r="H755" s="32">
        <f t="shared" si="46"/>
        <v>1897.9</v>
      </c>
      <c r="I755" s="20">
        <f t="shared" si="42"/>
        <v>1</v>
      </c>
      <c r="J755" s="13"/>
    </row>
    <row r="756" spans="1:10" s="122" customFormat="1" ht="31.5">
      <c r="A756" s="9" t="s">
        <v>94</v>
      </c>
      <c r="B756" s="8" t="s">
        <v>79</v>
      </c>
      <c r="C756" s="35" t="s">
        <v>84</v>
      </c>
      <c r="D756" s="30" t="s">
        <v>147</v>
      </c>
      <c r="E756" s="31" t="s">
        <v>61</v>
      </c>
      <c r="F756" s="35" t="s">
        <v>105</v>
      </c>
      <c r="G756" s="32">
        <v>1897.9</v>
      </c>
      <c r="H756" s="33">
        <v>1897.9</v>
      </c>
      <c r="I756" s="20">
        <f t="shared" si="42"/>
        <v>1</v>
      </c>
      <c r="J756" s="13"/>
    </row>
    <row r="757" spans="1:9" ht="31.5">
      <c r="A757" s="34" t="s">
        <v>260</v>
      </c>
      <c r="B757" s="25" t="s">
        <v>79</v>
      </c>
      <c r="C757" s="24" t="s">
        <v>84</v>
      </c>
      <c r="D757" s="28" t="s">
        <v>147</v>
      </c>
      <c r="E757" s="29" t="s">
        <v>261</v>
      </c>
      <c r="F757" s="24" t="s">
        <v>163</v>
      </c>
      <c r="G757" s="26">
        <f>G758</f>
        <v>257.4</v>
      </c>
      <c r="H757" s="26">
        <f>H758</f>
        <v>254.721</v>
      </c>
      <c r="I757" s="20">
        <f t="shared" si="42"/>
        <v>0.9895920745920747</v>
      </c>
    </row>
    <row r="758" spans="1:9" ht="31.5">
      <c r="A758" s="39" t="s">
        <v>437</v>
      </c>
      <c r="B758" s="25" t="s">
        <v>79</v>
      </c>
      <c r="C758" s="24" t="s">
        <v>84</v>
      </c>
      <c r="D758" s="28" t="s">
        <v>147</v>
      </c>
      <c r="E758" s="29" t="s">
        <v>146</v>
      </c>
      <c r="F758" s="24" t="s">
        <v>163</v>
      </c>
      <c r="G758" s="26">
        <f>G759</f>
        <v>257.4</v>
      </c>
      <c r="H758" s="26">
        <f>H759</f>
        <v>254.721</v>
      </c>
      <c r="I758" s="20">
        <f t="shared" si="42"/>
        <v>0.9895920745920747</v>
      </c>
    </row>
    <row r="759" spans="1:9" ht="31.5">
      <c r="A759" s="9" t="s">
        <v>94</v>
      </c>
      <c r="B759" s="8" t="s">
        <v>79</v>
      </c>
      <c r="C759" s="35" t="s">
        <v>84</v>
      </c>
      <c r="D759" s="30" t="s">
        <v>147</v>
      </c>
      <c r="E759" s="31" t="s">
        <v>146</v>
      </c>
      <c r="F759" s="35" t="s">
        <v>105</v>
      </c>
      <c r="G759" s="32">
        <v>257.4</v>
      </c>
      <c r="H759" s="33">
        <v>254.721</v>
      </c>
      <c r="I759" s="20">
        <f t="shared" si="42"/>
        <v>0.9895920745920747</v>
      </c>
    </row>
    <row r="760" spans="1:9" ht="31.5">
      <c r="A760" s="40" t="s">
        <v>438</v>
      </c>
      <c r="B760" s="105">
        <v>936</v>
      </c>
      <c r="C760" s="17" t="s">
        <v>84</v>
      </c>
      <c r="D760" s="43" t="s">
        <v>84</v>
      </c>
      <c r="E760" s="41" t="s">
        <v>162</v>
      </c>
      <c r="F760" s="17" t="s">
        <v>163</v>
      </c>
      <c r="G760" s="19">
        <f>G761</f>
        <v>406.406</v>
      </c>
      <c r="H760" s="19">
        <f>H761</f>
        <v>402.177</v>
      </c>
      <c r="I760" s="20">
        <f t="shared" si="42"/>
        <v>0.9895941496926719</v>
      </c>
    </row>
    <row r="761" spans="1:9" ht="31.5">
      <c r="A761" s="34" t="s">
        <v>260</v>
      </c>
      <c r="B761" s="106">
        <v>936</v>
      </c>
      <c r="C761" s="24" t="s">
        <v>84</v>
      </c>
      <c r="D761" s="28" t="s">
        <v>84</v>
      </c>
      <c r="E761" s="29" t="s">
        <v>261</v>
      </c>
      <c r="F761" s="24" t="s">
        <v>163</v>
      </c>
      <c r="G761" s="26">
        <f>G762+G764+G766+G768</f>
        <v>406.406</v>
      </c>
      <c r="H761" s="26">
        <f>H762+H764+H766+H768</f>
        <v>402.177</v>
      </c>
      <c r="I761" s="20">
        <f t="shared" si="42"/>
        <v>0.9895941496926719</v>
      </c>
    </row>
    <row r="762" spans="1:9" ht="15.75">
      <c r="A762" s="34" t="s">
        <v>451</v>
      </c>
      <c r="B762" s="106">
        <v>936</v>
      </c>
      <c r="C762" s="28" t="s">
        <v>84</v>
      </c>
      <c r="D762" s="78" t="s">
        <v>84</v>
      </c>
      <c r="E762" s="29" t="s">
        <v>74</v>
      </c>
      <c r="F762" s="24" t="s">
        <v>163</v>
      </c>
      <c r="G762" s="26">
        <f>G763</f>
        <v>60</v>
      </c>
      <c r="H762" s="26">
        <f>H763</f>
        <v>58.36</v>
      </c>
      <c r="I762" s="20">
        <f t="shared" si="42"/>
        <v>0.9726666666666667</v>
      </c>
    </row>
    <row r="763" spans="1:9" ht="47.25">
      <c r="A763" s="9" t="s">
        <v>83</v>
      </c>
      <c r="B763" s="5">
        <v>936</v>
      </c>
      <c r="C763" s="30" t="s">
        <v>84</v>
      </c>
      <c r="D763" s="30" t="s">
        <v>84</v>
      </c>
      <c r="E763" s="31" t="s">
        <v>74</v>
      </c>
      <c r="F763" s="35" t="s">
        <v>85</v>
      </c>
      <c r="G763" s="32">
        <v>60</v>
      </c>
      <c r="H763" s="33">
        <v>58.36</v>
      </c>
      <c r="I763" s="20">
        <f t="shared" si="42"/>
        <v>0.9726666666666667</v>
      </c>
    </row>
    <row r="764" spans="1:9" ht="31.5">
      <c r="A764" s="34" t="s">
        <v>452</v>
      </c>
      <c r="B764" s="106">
        <v>936</v>
      </c>
      <c r="C764" s="24" t="s">
        <v>84</v>
      </c>
      <c r="D764" s="28" t="s">
        <v>84</v>
      </c>
      <c r="E764" s="29" t="s">
        <v>102</v>
      </c>
      <c r="F764" s="24" t="s">
        <v>163</v>
      </c>
      <c r="G764" s="26">
        <f>G765</f>
        <v>23</v>
      </c>
      <c r="H764" s="26">
        <f>H765</f>
        <v>23</v>
      </c>
      <c r="I764" s="20">
        <f t="shared" si="42"/>
        <v>1</v>
      </c>
    </row>
    <row r="765" spans="1:9" ht="31.5">
      <c r="A765" s="9" t="s">
        <v>94</v>
      </c>
      <c r="B765" s="5">
        <v>936</v>
      </c>
      <c r="C765" s="35" t="s">
        <v>84</v>
      </c>
      <c r="D765" s="30" t="s">
        <v>84</v>
      </c>
      <c r="E765" s="31" t="s">
        <v>102</v>
      </c>
      <c r="F765" s="35" t="s">
        <v>105</v>
      </c>
      <c r="G765" s="32">
        <v>23</v>
      </c>
      <c r="H765" s="33">
        <v>23</v>
      </c>
      <c r="I765" s="20">
        <f t="shared" si="42"/>
        <v>1</v>
      </c>
    </row>
    <row r="766" spans="1:9" ht="31.5">
      <c r="A766" s="34" t="s">
        <v>453</v>
      </c>
      <c r="B766" s="106">
        <v>936</v>
      </c>
      <c r="C766" s="24" t="s">
        <v>84</v>
      </c>
      <c r="D766" s="28" t="s">
        <v>84</v>
      </c>
      <c r="E766" s="29" t="s">
        <v>106</v>
      </c>
      <c r="F766" s="24" t="s">
        <v>163</v>
      </c>
      <c r="G766" s="26">
        <f>G767</f>
        <v>245.706</v>
      </c>
      <c r="H766" s="26">
        <f>H767</f>
        <v>243.187</v>
      </c>
      <c r="I766" s="20">
        <f t="shared" si="42"/>
        <v>0.9897479101039455</v>
      </c>
    </row>
    <row r="767" spans="1:9" ht="31.5">
      <c r="A767" s="9" t="s">
        <v>94</v>
      </c>
      <c r="B767" s="5">
        <v>936</v>
      </c>
      <c r="C767" s="35" t="s">
        <v>84</v>
      </c>
      <c r="D767" s="30" t="s">
        <v>84</v>
      </c>
      <c r="E767" s="31" t="s">
        <v>106</v>
      </c>
      <c r="F767" s="15">
        <v>500</v>
      </c>
      <c r="G767" s="32">
        <v>245.706</v>
      </c>
      <c r="H767" s="33">
        <v>243.187</v>
      </c>
      <c r="I767" s="20">
        <f t="shared" si="42"/>
        <v>0.9897479101039455</v>
      </c>
    </row>
    <row r="768" spans="1:9" ht="47.25">
      <c r="A768" s="79" t="s">
        <v>454</v>
      </c>
      <c r="B768" s="106">
        <v>936</v>
      </c>
      <c r="C768" s="24" t="s">
        <v>84</v>
      </c>
      <c r="D768" s="28" t="s">
        <v>84</v>
      </c>
      <c r="E768" s="29" t="s">
        <v>134</v>
      </c>
      <c r="F768" s="24" t="s">
        <v>163</v>
      </c>
      <c r="G768" s="26">
        <f>G769</f>
        <v>77.7</v>
      </c>
      <c r="H768" s="26">
        <f>H769</f>
        <v>77.63</v>
      </c>
      <c r="I768" s="20">
        <f t="shared" si="42"/>
        <v>0.999099099099099</v>
      </c>
    </row>
    <row r="769" spans="1:9" ht="31.5">
      <c r="A769" s="9" t="s">
        <v>94</v>
      </c>
      <c r="B769" s="5">
        <v>936</v>
      </c>
      <c r="C769" s="35" t="s">
        <v>84</v>
      </c>
      <c r="D769" s="30" t="s">
        <v>84</v>
      </c>
      <c r="E769" s="31" t="s">
        <v>134</v>
      </c>
      <c r="F769" s="15">
        <v>500</v>
      </c>
      <c r="G769" s="32">
        <v>77.7</v>
      </c>
      <c r="H769" s="33">
        <v>77.63</v>
      </c>
      <c r="I769" s="20">
        <f t="shared" si="42"/>
        <v>0.999099099099099</v>
      </c>
    </row>
    <row r="770" spans="1:9" ht="31.5">
      <c r="A770" s="40" t="s">
        <v>455</v>
      </c>
      <c r="B770" s="110">
        <v>936</v>
      </c>
      <c r="C770" s="17" t="s">
        <v>84</v>
      </c>
      <c r="D770" s="43" t="s">
        <v>98</v>
      </c>
      <c r="E770" s="41" t="s">
        <v>162</v>
      </c>
      <c r="F770" s="17" t="s">
        <v>163</v>
      </c>
      <c r="G770" s="82">
        <f aca="true" t="shared" si="47" ref="G770:H772">G771</f>
        <v>32.725</v>
      </c>
      <c r="H770" s="82">
        <f t="shared" si="47"/>
        <v>32.024</v>
      </c>
      <c r="I770" s="20">
        <f t="shared" si="42"/>
        <v>0.9785790679908327</v>
      </c>
    </row>
    <row r="771" spans="1:9" ht="31.5">
      <c r="A771" s="34" t="s">
        <v>260</v>
      </c>
      <c r="B771" s="67">
        <v>936</v>
      </c>
      <c r="C771" s="24" t="s">
        <v>84</v>
      </c>
      <c r="D771" s="28" t="s">
        <v>98</v>
      </c>
      <c r="E771" s="29" t="s">
        <v>261</v>
      </c>
      <c r="F771" s="24" t="s">
        <v>163</v>
      </c>
      <c r="G771" s="61">
        <f t="shared" si="47"/>
        <v>32.725</v>
      </c>
      <c r="H771" s="61">
        <f t="shared" si="47"/>
        <v>32.024</v>
      </c>
      <c r="I771" s="20">
        <f t="shared" si="42"/>
        <v>0.9785790679908327</v>
      </c>
    </row>
    <row r="772" spans="1:9" ht="31.5">
      <c r="A772" s="34" t="s">
        <v>373</v>
      </c>
      <c r="B772" s="67">
        <v>936</v>
      </c>
      <c r="C772" s="24" t="s">
        <v>84</v>
      </c>
      <c r="D772" s="28" t="s">
        <v>98</v>
      </c>
      <c r="E772" s="29" t="s">
        <v>151</v>
      </c>
      <c r="F772" s="123" t="s">
        <v>163</v>
      </c>
      <c r="G772" s="61">
        <f t="shared" si="47"/>
        <v>32.725</v>
      </c>
      <c r="H772" s="61">
        <f t="shared" si="47"/>
        <v>32.024</v>
      </c>
      <c r="I772" s="20">
        <f t="shared" si="42"/>
        <v>0.9785790679908327</v>
      </c>
    </row>
    <row r="773" spans="1:10" ht="31.5">
      <c r="A773" s="9" t="s">
        <v>97</v>
      </c>
      <c r="B773" s="15">
        <v>936</v>
      </c>
      <c r="C773" s="35" t="s">
        <v>84</v>
      </c>
      <c r="D773" s="30" t="s">
        <v>98</v>
      </c>
      <c r="E773" s="31" t="s">
        <v>151</v>
      </c>
      <c r="F773" s="80" t="s">
        <v>105</v>
      </c>
      <c r="G773" s="44">
        <v>32.725</v>
      </c>
      <c r="H773" s="33">
        <v>32.024</v>
      </c>
      <c r="I773" s="20">
        <f t="shared" si="42"/>
        <v>0.9785790679908327</v>
      </c>
      <c r="J773" s="81" t="s">
        <v>461</v>
      </c>
    </row>
    <row r="774" spans="1:9" ht="31.5">
      <c r="A774" s="40" t="s">
        <v>462</v>
      </c>
      <c r="B774" s="105">
        <v>936</v>
      </c>
      <c r="C774" s="43" t="s">
        <v>109</v>
      </c>
      <c r="D774" s="43" t="s">
        <v>161</v>
      </c>
      <c r="E774" s="41" t="s">
        <v>162</v>
      </c>
      <c r="F774" s="17" t="s">
        <v>163</v>
      </c>
      <c r="G774" s="19">
        <f>G775</f>
        <v>1731.182</v>
      </c>
      <c r="H774" s="19">
        <f>H775</f>
        <v>1579.049</v>
      </c>
      <c r="I774" s="20">
        <f t="shared" si="42"/>
        <v>0.9121218912858382</v>
      </c>
    </row>
    <row r="775" spans="1:9" ht="15.75">
      <c r="A775" s="40" t="s">
        <v>463</v>
      </c>
      <c r="B775" s="105">
        <v>936</v>
      </c>
      <c r="C775" s="43" t="s">
        <v>109</v>
      </c>
      <c r="D775" s="43" t="s">
        <v>110</v>
      </c>
      <c r="E775" s="41" t="s">
        <v>162</v>
      </c>
      <c r="F775" s="17" t="s">
        <v>163</v>
      </c>
      <c r="G775" s="19">
        <f>G780+G776</f>
        <v>1731.182</v>
      </c>
      <c r="H775" s="19">
        <f>H780+H776</f>
        <v>1579.049</v>
      </c>
      <c r="I775" s="20">
        <f t="shared" si="42"/>
        <v>0.9121218912858382</v>
      </c>
    </row>
    <row r="776" spans="1:9" ht="15.75">
      <c r="A776" s="65" t="s">
        <v>308</v>
      </c>
      <c r="B776" s="106">
        <v>936</v>
      </c>
      <c r="C776" s="28" t="s">
        <v>109</v>
      </c>
      <c r="D776" s="28" t="s">
        <v>110</v>
      </c>
      <c r="E776" s="29" t="s">
        <v>309</v>
      </c>
      <c r="F776" s="25" t="s">
        <v>163</v>
      </c>
      <c r="G776" s="26">
        <f aca="true" t="shared" si="48" ref="G776:H778">G777</f>
        <v>250</v>
      </c>
      <c r="H776" s="26">
        <f t="shared" si="48"/>
        <v>250</v>
      </c>
      <c r="I776" s="20">
        <f t="shared" si="42"/>
        <v>1</v>
      </c>
    </row>
    <row r="777" spans="1:9" ht="47.25">
      <c r="A777" s="65" t="s">
        <v>484</v>
      </c>
      <c r="B777" s="106">
        <v>936</v>
      </c>
      <c r="C777" s="28" t="s">
        <v>109</v>
      </c>
      <c r="D777" s="28" t="s">
        <v>110</v>
      </c>
      <c r="E777" s="29" t="s">
        <v>309</v>
      </c>
      <c r="F777" s="25" t="s">
        <v>163</v>
      </c>
      <c r="G777" s="26">
        <f t="shared" si="48"/>
        <v>250</v>
      </c>
      <c r="H777" s="26">
        <f t="shared" si="48"/>
        <v>250</v>
      </c>
      <c r="I777" s="20">
        <f t="shared" si="42"/>
        <v>1</v>
      </c>
    </row>
    <row r="778" spans="1:9" ht="63">
      <c r="A778" s="48" t="s">
        <v>120</v>
      </c>
      <c r="B778" s="106">
        <v>936</v>
      </c>
      <c r="C778" s="28" t="s">
        <v>109</v>
      </c>
      <c r="D778" s="28" t="s">
        <v>110</v>
      </c>
      <c r="E778" s="29" t="s">
        <v>488</v>
      </c>
      <c r="F778" s="25" t="s">
        <v>163</v>
      </c>
      <c r="G778" s="26">
        <f t="shared" si="48"/>
        <v>250</v>
      </c>
      <c r="H778" s="26">
        <f t="shared" si="48"/>
        <v>250</v>
      </c>
      <c r="I778" s="20">
        <f aca="true" t="shared" si="49" ref="I778:I840">H778/G778</f>
        <v>1</v>
      </c>
    </row>
    <row r="779" spans="1:9" ht="31.5">
      <c r="A779" s="9" t="s">
        <v>94</v>
      </c>
      <c r="B779" s="5">
        <v>936</v>
      </c>
      <c r="C779" s="30" t="s">
        <v>109</v>
      </c>
      <c r="D779" s="30" t="s">
        <v>110</v>
      </c>
      <c r="E779" s="31" t="s">
        <v>488</v>
      </c>
      <c r="F779" s="8" t="s">
        <v>105</v>
      </c>
      <c r="G779" s="32">
        <v>250</v>
      </c>
      <c r="H779" s="33">
        <v>250</v>
      </c>
      <c r="I779" s="20">
        <f t="shared" si="49"/>
        <v>1</v>
      </c>
    </row>
    <row r="780" spans="1:9" ht="31.5">
      <c r="A780" s="34" t="s">
        <v>260</v>
      </c>
      <c r="B780" s="106">
        <v>936</v>
      </c>
      <c r="C780" s="28" t="s">
        <v>109</v>
      </c>
      <c r="D780" s="28" t="s">
        <v>110</v>
      </c>
      <c r="E780" s="29" t="s">
        <v>261</v>
      </c>
      <c r="F780" s="24" t="s">
        <v>163</v>
      </c>
      <c r="G780" s="26">
        <f>G781</f>
        <v>1481.182</v>
      </c>
      <c r="H780" s="26">
        <f>H781</f>
        <v>1329.049</v>
      </c>
      <c r="I780" s="20">
        <f t="shared" si="49"/>
        <v>0.8972894620647563</v>
      </c>
    </row>
    <row r="781" spans="1:9" ht="63">
      <c r="A781" s="34" t="s">
        <v>489</v>
      </c>
      <c r="B781" s="106">
        <v>936</v>
      </c>
      <c r="C781" s="28" t="s">
        <v>109</v>
      </c>
      <c r="D781" s="28" t="s">
        <v>110</v>
      </c>
      <c r="E781" s="29" t="s">
        <v>111</v>
      </c>
      <c r="F781" s="24" t="s">
        <v>163</v>
      </c>
      <c r="G781" s="26">
        <f>G782+G783+G784+G785+G786+G787</f>
        <v>1481.182</v>
      </c>
      <c r="H781" s="26">
        <f>H782+H783+H784+H785+H786+H787</f>
        <v>1329.049</v>
      </c>
      <c r="I781" s="20">
        <f t="shared" si="49"/>
        <v>0.8972894620647563</v>
      </c>
    </row>
    <row r="782" spans="1:9" ht="33" customHeight="1">
      <c r="A782" s="53" t="s">
        <v>116</v>
      </c>
      <c r="B782" s="5">
        <v>936</v>
      </c>
      <c r="C782" s="30" t="s">
        <v>109</v>
      </c>
      <c r="D782" s="30" t="s">
        <v>110</v>
      </c>
      <c r="E782" s="31" t="s">
        <v>111</v>
      </c>
      <c r="F782" s="8" t="s">
        <v>117</v>
      </c>
      <c r="G782" s="32">
        <v>33.299</v>
      </c>
      <c r="H782" s="33">
        <v>33.292</v>
      </c>
      <c r="I782" s="20">
        <f t="shared" si="49"/>
        <v>0.9997897834769813</v>
      </c>
    </row>
    <row r="783" spans="1:9" ht="65.25" customHeight="1">
      <c r="A783" s="53" t="s">
        <v>490</v>
      </c>
      <c r="B783" s="5">
        <v>936</v>
      </c>
      <c r="C783" s="30" t="s">
        <v>109</v>
      </c>
      <c r="D783" s="30" t="s">
        <v>110</v>
      </c>
      <c r="E783" s="31" t="s">
        <v>111</v>
      </c>
      <c r="F783" s="35" t="s">
        <v>491</v>
      </c>
      <c r="G783" s="32">
        <v>84.24</v>
      </c>
      <c r="H783" s="33">
        <v>83.66</v>
      </c>
      <c r="I783" s="20">
        <f t="shared" si="49"/>
        <v>0.9931149097815765</v>
      </c>
    </row>
    <row r="784" spans="1:9" ht="80.25" customHeight="1">
      <c r="A784" s="53" t="s">
        <v>492</v>
      </c>
      <c r="B784" s="5">
        <v>936</v>
      </c>
      <c r="C784" s="30" t="s">
        <v>109</v>
      </c>
      <c r="D784" s="30" t="s">
        <v>110</v>
      </c>
      <c r="E784" s="31" t="s">
        <v>111</v>
      </c>
      <c r="F784" s="35" t="s">
        <v>493</v>
      </c>
      <c r="G784" s="32">
        <v>200</v>
      </c>
      <c r="H784" s="33">
        <v>200</v>
      </c>
      <c r="I784" s="20">
        <f t="shared" si="49"/>
        <v>1</v>
      </c>
    </row>
    <row r="785" spans="1:9" ht="63">
      <c r="A785" s="36" t="s">
        <v>112</v>
      </c>
      <c r="B785" s="5">
        <v>936</v>
      </c>
      <c r="C785" s="30" t="s">
        <v>109</v>
      </c>
      <c r="D785" s="30" t="s">
        <v>110</v>
      </c>
      <c r="E785" s="31" t="s">
        <v>111</v>
      </c>
      <c r="F785" s="8" t="s">
        <v>79</v>
      </c>
      <c r="G785" s="32">
        <v>678.866</v>
      </c>
      <c r="H785" s="33">
        <v>554.238</v>
      </c>
      <c r="I785" s="20">
        <f t="shared" si="49"/>
        <v>0.8164173783927904</v>
      </c>
    </row>
    <row r="786" spans="1:9" ht="31.5">
      <c r="A786" s="53" t="s">
        <v>114</v>
      </c>
      <c r="B786" s="5">
        <v>936</v>
      </c>
      <c r="C786" s="30" t="s">
        <v>109</v>
      </c>
      <c r="D786" s="30" t="s">
        <v>110</v>
      </c>
      <c r="E786" s="31" t="s">
        <v>111</v>
      </c>
      <c r="F786" s="35" t="s">
        <v>115</v>
      </c>
      <c r="G786" s="32">
        <v>317.024</v>
      </c>
      <c r="H786" s="33">
        <v>290.106</v>
      </c>
      <c r="I786" s="20">
        <f t="shared" si="49"/>
        <v>0.9150916018976482</v>
      </c>
    </row>
    <row r="787" spans="1:9" ht="63">
      <c r="A787" s="23" t="s">
        <v>120</v>
      </c>
      <c r="B787" s="106">
        <v>936</v>
      </c>
      <c r="C787" s="28" t="s">
        <v>109</v>
      </c>
      <c r="D787" s="28" t="s">
        <v>110</v>
      </c>
      <c r="E787" s="29" t="s">
        <v>121</v>
      </c>
      <c r="F787" s="24" t="s">
        <v>163</v>
      </c>
      <c r="G787" s="26">
        <f>G788</f>
        <v>167.753</v>
      </c>
      <c r="H787" s="26">
        <f>H788</f>
        <v>167.753</v>
      </c>
      <c r="I787" s="20">
        <f t="shared" si="49"/>
        <v>1</v>
      </c>
    </row>
    <row r="788" spans="1:9" ht="15.75">
      <c r="A788" s="9" t="s">
        <v>495</v>
      </c>
      <c r="B788" s="5">
        <v>936</v>
      </c>
      <c r="C788" s="30" t="s">
        <v>109</v>
      </c>
      <c r="D788" s="30" t="s">
        <v>110</v>
      </c>
      <c r="E788" s="31" t="s">
        <v>121</v>
      </c>
      <c r="F788" s="35" t="s">
        <v>122</v>
      </c>
      <c r="G788" s="32">
        <v>167.753</v>
      </c>
      <c r="H788" s="32">
        <v>167.753</v>
      </c>
      <c r="I788" s="20">
        <f t="shared" si="49"/>
        <v>1</v>
      </c>
    </row>
    <row r="789" spans="1:9" ht="31.5">
      <c r="A789" s="40" t="s">
        <v>496</v>
      </c>
      <c r="B789" s="105">
        <v>936</v>
      </c>
      <c r="C789" s="43" t="s">
        <v>98</v>
      </c>
      <c r="D789" s="43" t="s">
        <v>161</v>
      </c>
      <c r="E789" s="41" t="s">
        <v>162</v>
      </c>
      <c r="F789" s="17" t="s">
        <v>163</v>
      </c>
      <c r="G789" s="19">
        <f>G790+G795</f>
        <v>1279.542</v>
      </c>
      <c r="H789" s="19">
        <f>H790+H795</f>
        <v>1278.831</v>
      </c>
      <c r="I789" s="20">
        <f t="shared" si="49"/>
        <v>0.9994443324251959</v>
      </c>
    </row>
    <row r="790" spans="1:9" ht="15.75">
      <c r="A790" s="40" t="s">
        <v>512</v>
      </c>
      <c r="B790" s="105">
        <v>936</v>
      </c>
      <c r="C790" s="43" t="s">
        <v>98</v>
      </c>
      <c r="D790" s="43" t="s">
        <v>109</v>
      </c>
      <c r="E790" s="41" t="s">
        <v>162</v>
      </c>
      <c r="F790" s="17" t="s">
        <v>163</v>
      </c>
      <c r="G790" s="19">
        <f>G791</f>
        <v>279.542</v>
      </c>
      <c r="H790" s="19">
        <f>H791</f>
        <v>278.835</v>
      </c>
      <c r="I790" s="20">
        <f t="shared" si="49"/>
        <v>0.9974708630545679</v>
      </c>
    </row>
    <row r="791" spans="1:9" ht="31.5">
      <c r="A791" s="34" t="s">
        <v>260</v>
      </c>
      <c r="B791" s="106">
        <v>936</v>
      </c>
      <c r="C791" s="30" t="s">
        <v>98</v>
      </c>
      <c r="D791" s="30" t="s">
        <v>109</v>
      </c>
      <c r="E791" s="29" t="s">
        <v>261</v>
      </c>
      <c r="F791" s="24" t="s">
        <v>163</v>
      </c>
      <c r="G791" s="26">
        <f>G792</f>
        <v>279.542</v>
      </c>
      <c r="H791" s="26">
        <f>H792</f>
        <v>278.835</v>
      </c>
      <c r="I791" s="20">
        <f t="shared" si="49"/>
        <v>0.9974708630545679</v>
      </c>
    </row>
    <row r="792" spans="1:9" ht="47.25">
      <c r="A792" s="34" t="s">
        <v>514</v>
      </c>
      <c r="B792" s="106">
        <v>936</v>
      </c>
      <c r="C792" s="28" t="s">
        <v>98</v>
      </c>
      <c r="D792" s="28" t="s">
        <v>109</v>
      </c>
      <c r="E792" s="29" t="s">
        <v>130</v>
      </c>
      <c r="F792" s="24" t="s">
        <v>163</v>
      </c>
      <c r="G792" s="26">
        <f>G793+G794</f>
        <v>279.542</v>
      </c>
      <c r="H792" s="26">
        <f>H793+H794</f>
        <v>278.835</v>
      </c>
      <c r="I792" s="20">
        <f t="shared" si="49"/>
        <v>0.9974708630545679</v>
      </c>
    </row>
    <row r="793" spans="1:9" ht="47.25">
      <c r="A793" s="9" t="s">
        <v>129</v>
      </c>
      <c r="B793" s="5">
        <v>936</v>
      </c>
      <c r="C793" s="30" t="s">
        <v>98</v>
      </c>
      <c r="D793" s="30" t="s">
        <v>109</v>
      </c>
      <c r="E793" s="31" t="s">
        <v>130</v>
      </c>
      <c r="F793" s="35" t="s">
        <v>131</v>
      </c>
      <c r="G793" s="32">
        <v>275.837</v>
      </c>
      <c r="H793" s="33">
        <v>275.835</v>
      </c>
      <c r="I793" s="20">
        <f t="shared" si="49"/>
        <v>0.9999927493410964</v>
      </c>
    </row>
    <row r="794" spans="1:9" ht="63">
      <c r="A794" s="36" t="s">
        <v>112</v>
      </c>
      <c r="B794" s="5">
        <v>936</v>
      </c>
      <c r="C794" s="30" t="s">
        <v>98</v>
      </c>
      <c r="D794" s="30" t="s">
        <v>109</v>
      </c>
      <c r="E794" s="31" t="s">
        <v>130</v>
      </c>
      <c r="F794" s="8" t="s">
        <v>79</v>
      </c>
      <c r="G794" s="32">
        <v>3.705</v>
      </c>
      <c r="H794" s="33">
        <v>3</v>
      </c>
      <c r="I794" s="20">
        <f t="shared" si="49"/>
        <v>0.8097165991902834</v>
      </c>
    </row>
    <row r="795" spans="1:9" ht="47.25">
      <c r="A795" s="40" t="s">
        <v>516</v>
      </c>
      <c r="B795" s="105">
        <v>936</v>
      </c>
      <c r="C795" s="43" t="s">
        <v>98</v>
      </c>
      <c r="D795" s="43">
        <v>10</v>
      </c>
      <c r="E795" s="41" t="s">
        <v>513</v>
      </c>
      <c r="F795" s="17" t="s">
        <v>163</v>
      </c>
      <c r="G795" s="19">
        <f aca="true" t="shared" si="50" ref="G795:H797">G796</f>
        <v>1000</v>
      </c>
      <c r="H795" s="19">
        <f t="shared" si="50"/>
        <v>999.996</v>
      </c>
      <c r="I795" s="20">
        <f t="shared" si="49"/>
        <v>0.999996</v>
      </c>
    </row>
    <row r="796" spans="1:9" ht="50.25" customHeight="1">
      <c r="A796" s="23" t="s">
        <v>517</v>
      </c>
      <c r="B796" s="106">
        <v>936</v>
      </c>
      <c r="C796" s="24" t="s">
        <v>98</v>
      </c>
      <c r="D796" s="24" t="s">
        <v>86</v>
      </c>
      <c r="E796" s="24" t="s">
        <v>518</v>
      </c>
      <c r="F796" s="24" t="s">
        <v>163</v>
      </c>
      <c r="G796" s="26">
        <f t="shared" si="50"/>
        <v>1000</v>
      </c>
      <c r="H796" s="26">
        <f t="shared" si="50"/>
        <v>999.996</v>
      </c>
      <c r="I796" s="20">
        <f t="shared" si="49"/>
        <v>0.999996</v>
      </c>
    </row>
    <row r="797" spans="1:9" ht="47.25">
      <c r="A797" s="23" t="s">
        <v>515</v>
      </c>
      <c r="B797" s="106">
        <v>936</v>
      </c>
      <c r="C797" s="24" t="s">
        <v>98</v>
      </c>
      <c r="D797" s="24" t="s">
        <v>86</v>
      </c>
      <c r="E797" s="24" t="s">
        <v>519</v>
      </c>
      <c r="F797" s="24" t="s">
        <v>163</v>
      </c>
      <c r="G797" s="26">
        <f t="shared" si="50"/>
        <v>1000</v>
      </c>
      <c r="H797" s="26">
        <f t="shared" si="50"/>
        <v>999.996</v>
      </c>
      <c r="I797" s="20">
        <f t="shared" si="49"/>
        <v>0.999996</v>
      </c>
    </row>
    <row r="798" spans="1:9" ht="15.75">
      <c r="A798" s="36" t="s">
        <v>203</v>
      </c>
      <c r="B798" s="5">
        <v>936</v>
      </c>
      <c r="C798" s="35" t="s">
        <v>98</v>
      </c>
      <c r="D798" s="35" t="s">
        <v>86</v>
      </c>
      <c r="E798" s="35" t="s">
        <v>519</v>
      </c>
      <c r="F798" s="35" t="s">
        <v>204</v>
      </c>
      <c r="G798" s="32">
        <v>1000</v>
      </c>
      <c r="H798" s="33">
        <v>999.996</v>
      </c>
      <c r="I798" s="20">
        <f t="shared" si="49"/>
        <v>0.999996</v>
      </c>
    </row>
    <row r="799" spans="1:9" ht="15.75">
      <c r="A799" s="40" t="s">
        <v>521</v>
      </c>
      <c r="B799" s="105">
        <v>936</v>
      </c>
      <c r="C799" s="43">
        <v>10</v>
      </c>
      <c r="D799" s="43" t="s">
        <v>161</v>
      </c>
      <c r="E799" s="41" t="s">
        <v>162</v>
      </c>
      <c r="F799" s="17" t="s">
        <v>163</v>
      </c>
      <c r="G799" s="19">
        <f>G800+G804+G834</f>
        <v>156542.36499999996</v>
      </c>
      <c r="H799" s="19">
        <f>H800+H804+H834</f>
        <v>153247.12999999998</v>
      </c>
      <c r="I799" s="20">
        <f t="shared" si="49"/>
        <v>0.9789498836305431</v>
      </c>
    </row>
    <row r="800" spans="1:9" ht="15.75">
      <c r="A800" s="40" t="s">
        <v>522</v>
      </c>
      <c r="B800" s="105">
        <v>936</v>
      </c>
      <c r="C800" s="43">
        <v>10</v>
      </c>
      <c r="D800" s="43" t="s">
        <v>110</v>
      </c>
      <c r="E800" s="41" t="s">
        <v>162</v>
      </c>
      <c r="F800" s="17" t="s">
        <v>163</v>
      </c>
      <c r="G800" s="19">
        <f aca="true" t="shared" si="51" ref="G800:H802">G801</f>
        <v>155</v>
      </c>
      <c r="H800" s="19">
        <f t="shared" si="51"/>
        <v>147.389</v>
      </c>
      <c r="I800" s="20">
        <f t="shared" si="49"/>
        <v>0.9508967741935485</v>
      </c>
    </row>
    <row r="801" spans="1:9" ht="32.25" customHeight="1">
      <c r="A801" s="34" t="s">
        <v>523</v>
      </c>
      <c r="B801" s="5">
        <v>936</v>
      </c>
      <c r="C801" s="28">
        <v>10</v>
      </c>
      <c r="D801" s="28" t="s">
        <v>110</v>
      </c>
      <c r="E801" s="67" t="s">
        <v>524</v>
      </c>
      <c r="F801" s="24" t="s">
        <v>163</v>
      </c>
      <c r="G801" s="26">
        <f t="shared" si="51"/>
        <v>155</v>
      </c>
      <c r="H801" s="26">
        <f t="shared" si="51"/>
        <v>147.389</v>
      </c>
      <c r="I801" s="20">
        <f t="shared" si="49"/>
        <v>0.9508967741935485</v>
      </c>
    </row>
    <row r="802" spans="1:9" ht="63">
      <c r="A802" s="9" t="s">
        <v>525</v>
      </c>
      <c r="B802" s="5">
        <v>936</v>
      </c>
      <c r="C802" s="30">
        <v>10</v>
      </c>
      <c r="D802" s="30" t="s">
        <v>110</v>
      </c>
      <c r="E802" s="15" t="s">
        <v>526</v>
      </c>
      <c r="F802" s="35" t="s">
        <v>163</v>
      </c>
      <c r="G802" s="32">
        <f t="shared" si="51"/>
        <v>155</v>
      </c>
      <c r="H802" s="32">
        <f t="shared" si="51"/>
        <v>147.389</v>
      </c>
      <c r="I802" s="20">
        <f t="shared" si="49"/>
        <v>0.9508967741935485</v>
      </c>
    </row>
    <row r="803" spans="1:9" ht="15.75">
      <c r="A803" s="9" t="s">
        <v>527</v>
      </c>
      <c r="B803" s="5">
        <v>936</v>
      </c>
      <c r="C803" s="30">
        <v>10</v>
      </c>
      <c r="D803" s="30" t="s">
        <v>110</v>
      </c>
      <c r="E803" s="31" t="s">
        <v>526</v>
      </c>
      <c r="F803" s="35" t="s">
        <v>528</v>
      </c>
      <c r="G803" s="32">
        <v>155</v>
      </c>
      <c r="H803" s="33">
        <v>147.389</v>
      </c>
      <c r="I803" s="20">
        <f t="shared" si="49"/>
        <v>0.9508967741935485</v>
      </c>
    </row>
    <row r="804" spans="1:9" ht="31.5">
      <c r="A804" s="40" t="s">
        <v>529</v>
      </c>
      <c r="B804" s="105">
        <v>936</v>
      </c>
      <c r="C804" s="43">
        <v>10</v>
      </c>
      <c r="D804" s="43" t="s">
        <v>73</v>
      </c>
      <c r="E804" s="41" t="s">
        <v>162</v>
      </c>
      <c r="F804" s="17" t="s">
        <v>163</v>
      </c>
      <c r="G804" s="19">
        <f>G808+G812+G820+G817+G805</f>
        <v>156169.56499999997</v>
      </c>
      <c r="H804" s="19">
        <f>H808+H812+H820+H817+H805</f>
        <v>152881.941</v>
      </c>
      <c r="I804" s="20">
        <f t="shared" si="49"/>
        <v>0.9789483693573714</v>
      </c>
    </row>
    <row r="805" spans="1:9" ht="15.75">
      <c r="A805" s="34" t="s">
        <v>205</v>
      </c>
      <c r="B805" s="106">
        <v>936</v>
      </c>
      <c r="C805" s="28" t="s">
        <v>86</v>
      </c>
      <c r="D805" s="28" t="s">
        <v>73</v>
      </c>
      <c r="E805" s="29" t="s">
        <v>206</v>
      </c>
      <c r="F805" s="25" t="s">
        <v>163</v>
      </c>
      <c r="G805" s="26">
        <f>G806</f>
        <v>247.5</v>
      </c>
      <c r="H805" s="26">
        <f>H806</f>
        <v>247.5</v>
      </c>
      <c r="I805" s="20">
        <f t="shared" si="49"/>
        <v>1</v>
      </c>
    </row>
    <row r="806" spans="1:9" ht="31.5">
      <c r="A806" s="34" t="s">
        <v>207</v>
      </c>
      <c r="B806" s="106">
        <v>936</v>
      </c>
      <c r="C806" s="30" t="s">
        <v>86</v>
      </c>
      <c r="D806" s="30" t="s">
        <v>73</v>
      </c>
      <c r="E806" s="29" t="s">
        <v>208</v>
      </c>
      <c r="F806" s="25" t="s">
        <v>163</v>
      </c>
      <c r="G806" s="26">
        <f>G807</f>
        <v>247.5</v>
      </c>
      <c r="H806" s="26">
        <f>H807</f>
        <v>247.5</v>
      </c>
      <c r="I806" s="20">
        <f t="shared" si="49"/>
        <v>1</v>
      </c>
    </row>
    <row r="807" spans="1:10" ht="15.75">
      <c r="A807" s="9" t="s">
        <v>527</v>
      </c>
      <c r="B807" s="5">
        <v>936</v>
      </c>
      <c r="C807" s="30" t="s">
        <v>86</v>
      </c>
      <c r="D807" s="30" t="s">
        <v>73</v>
      </c>
      <c r="E807" s="31" t="s">
        <v>208</v>
      </c>
      <c r="F807" s="8" t="s">
        <v>528</v>
      </c>
      <c r="G807" s="32">
        <v>247.5</v>
      </c>
      <c r="H807" s="33">
        <v>247.5</v>
      </c>
      <c r="I807" s="20">
        <f t="shared" si="49"/>
        <v>1</v>
      </c>
      <c r="J807" s="13" t="s">
        <v>62</v>
      </c>
    </row>
    <row r="808" spans="1:9" ht="15.75">
      <c r="A808" s="34" t="s">
        <v>530</v>
      </c>
      <c r="B808" s="106">
        <v>936</v>
      </c>
      <c r="C808" s="28" t="s">
        <v>86</v>
      </c>
      <c r="D808" s="28" t="s">
        <v>73</v>
      </c>
      <c r="E808" s="29" t="s">
        <v>531</v>
      </c>
      <c r="F808" s="24" t="s">
        <v>163</v>
      </c>
      <c r="G808" s="26">
        <f aca="true" t="shared" si="52" ref="G808:H810">G809</f>
        <v>1743.821</v>
      </c>
      <c r="H808" s="26">
        <f t="shared" si="52"/>
        <v>1743.821</v>
      </c>
      <c r="I808" s="20">
        <f t="shared" si="49"/>
        <v>1</v>
      </c>
    </row>
    <row r="809" spans="1:9" ht="31.5">
      <c r="A809" s="34" t="s">
        <v>297</v>
      </c>
      <c r="B809" s="106">
        <v>936</v>
      </c>
      <c r="C809" s="28" t="s">
        <v>86</v>
      </c>
      <c r="D809" s="28" t="s">
        <v>73</v>
      </c>
      <c r="E809" s="29" t="s">
        <v>298</v>
      </c>
      <c r="F809" s="24" t="s">
        <v>163</v>
      </c>
      <c r="G809" s="26">
        <f t="shared" si="52"/>
        <v>1743.821</v>
      </c>
      <c r="H809" s="26">
        <f t="shared" si="52"/>
        <v>1743.821</v>
      </c>
      <c r="I809" s="20">
        <f t="shared" si="49"/>
        <v>1</v>
      </c>
    </row>
    <row r="810" spans="1:9" ht="31.5">
      <c r="A810" s="60" t="s">
        <v>532</v>
      </c>
      <c r="B810" s="106">
        <v>936</v>
      </c>
      <c r="C810" s="57" t="s">
        <v>86</v>
      </c>
      <c r="D810" s="57" t="s">
        <v>73</v>
      </c>
      <c r="E810" s="86" t="s">
        <v>533</v>
      </c>
      <c r="F810" s="25" t="s">
        <v>163</v>
      </c>
      <c r="G810" s="26">
        <f t="shared" si="52"/>
        <v>1743.821</v>
      </c>
      <c r="H810" s="26">
        <f t="shared" si="52"/>
        <v>1743.821</v>
      </c>
      <c r="I810" s="20">
        <f t="shared" si="49"/>
        <v>1</v>
      </c>
    </row>
    <row r="811" spans="1:10" ht="15.75">
      <c r="A811" s="4" t="s">
        <v>534</v>
      </c>
      <c r="B811" s="5">
        <v>936</v>
      </c>
      <c r="C811" s="6" t="s">
        <v>86</v>
      </c>
      <c r="D811" s="6" t="s">
        <v>73</v>
      </c>
      <c r="E811" s="7" t="s">
        <v>533</v>
      </c>
      <c r="F811" s="8" t="s">
        <v>144</v>
      </c>
      <c r="G811" s="32">
        <v>1743.821</v>
      </c>
      <c r="H811" s="33">
        <v>1743.821</v>
      </c>
      <c r="I811" s="20">
        <f t="shared" si="49"/>
        <v>1</v>
      </c>
      <c r="J811" s="13" t="s">
        <v>535</v>
      </c>
    </row>
    <row r="812" spans="1:9" ht="15.75">
      <c r="A812" s="27" t="s">
        <v>536</v>
      </c>
      <c r="B812" s="106">
        <v>936</v>
      </c>
      <c r="C812" s="28" t="s">
        <v>86</v>
      </c>
      <c r="D812" s="28" t="s">
        <v>73</v>
      </c>
      <c r="E812" s="29" t="s">
        <v>537</v>
      </c>
      <c r="F812" s="24" t="s">
        <v>163</v>
      </c>
      <c r="G812" s="26">
        <f>G813+G815</f>
        <v>153089.4</v>
      </c>
      <c r="H812" s="26">
        <f>H813+H815</f>
        <v>149834.057</v>
      </c>
      <c r="I812" s="20">
        <f t="shared" si="49"/>
        <v>0.9787356734039065</v>
      </c>
    </row>
    <row r="813" spans="1:9" ht="47.25">
      <c r="A813" s="34" t="s">
        <v>538</v>
      </c>
      <c r="B813" s="112">
        <v>936</v>
      </c>
      <c r="C813" s="28">
        <v>10</v>
      </c>
      <c r="D813" s="28" t="s">
        <v>73</v>
      </c>
      <c r="E813" s="29" t="s">
        <v>539</v>
      </c>
      <c r="F813" s="24" t="s">
        <v>163</v>
      </c>
      <c r="G813" s="61">
        <f>G814</f>
        <v>139309</v>
      </c>
      <c r="H813" s="61">
        <f>H814</f>
        <v>136218.011</v>
      </c>
      <c r="I813" s="20">
        <f t="shared" si="49"/>
        <v>0.9778119934821153</v>
      </c>
    </row>
    <row r="814" spans="1:9" ht="15.75">
      <c r="A814" s="9" t="s">
        <v>527</v>
      </c>
      <c r="B814" s="113">
        <v>936</v>
      </c>
      <c r="C814" s="30">
        <v>10</v>
      </c>
      <c r="D814" s="30" t="s">
        <v>73</v>
      </c>
      <c r="E814" s="31" t="s">
        <v>539</v>
      </c>
      <c r="F814" s="35" t="s">
        <v>528</v>
      </c>
      <c r="G814" s="44">
        <v>139309</v>
      </c>
      <c r="H814" s="33">
        <v>136218.011</v>
      </c>
      <c r="I814" s="20">
        <f t="shared" si="49"/>
        <v>0.9778119934821153</v>
      </c>
    </row>
    <row r="815" spans="1:9" ht="47.25">
      <c r="A815" s="60" t="s">
        <v>540</v>
      </c>
      <c r="B815" s="112">
        <v>936</v>
      </c>
      <c r="C815" s="28">
        <v>10</v>
      </c>
      <c r="D815" s="28" t="s">
        <v>73</v>
      </c>
      <c r="E815" s="29" t="s">
        <v>541</v>
      </c>
      <c r="F815" s="25" t="s">
        <v>163</v>
      </c>
      <c r="G815" s="26">
        <f>G816</f>
        <v>13780.4</v>
      </c>
      <c r="H815" s="26">
        <f>H816</f>
        <v>13616.046</v>
      </c>
      <c r="I815" s="20">
        <f t="shared" si="49"/>
        <v>0.988073350555862</v>
      </c>
    </row>
    <row r="816" spans="1:9" ht="15.75">
      <c r="A816" s="9" t="s">
        <v>527</v>
      </c>
      <c r="B816" s="113">
        <v>936</v>
      </c>
      <c r="C816" s="30">
        <v>10</v>
      </c>
      <c r="D816" s="30" t="s">
        <v>73</v>
      </c>
      <c r="E816" s="7" t="s">
        <v>541</v>
      </c>
      <c r="F816" s="8" t="s">
        <v>528</v>
      </c>
      <c r="G816" s="32">
        <v>13780.4</v>
      </c>
      <c r="H816" s="33">
        <v>13616.046</v>
      </c>
      <c r="I816" s="20">
        <f t="shared" si="49"/>
        <v>0.988073350555862</v>
      </c>
    </row>
    <row r="817" spans="1:9" ht="15.75">
      <c r="A817" s="84" t="s">
        <v>63</v>
      </c>
      <c r="B817" s="57" t="s">
        <v>79</v>
      </c>
      <c r="C817" s="57" t="s">
        <v>86</v>
      </c>
      <c r="D817" s="57" t="s">
        <v>73</v>
      </c>
      <c r="E817" s="86" t="s">
        <v>309</v>
      </c>
      <c r="F817" s="25" t="s">
        <v>163</v>
      </c>
      <c r="G817" s="61">
        <f>G818</f>
        <v>339.044</v>
      </c>
      <c r="H817" s="61">
        <f>H818</f>
        <v>339.044</v>
      </c>
      <c r="I817" s="20">
        <f t="shared" si="49"/>
        <v>1</v>
      </c>
    </row>
    <row r="818" spans="1:9" ht="33.75" customHeight="1">
      <c r="A818" s="84" t="s">
        <v>4</v>
      </c>
      <c r="B818" s="57" t="s">
        <v>79</v>
      </c>
      <c r="C818" s="57" t="s">
        <v>86</v>
      </c>
      <c r="D818" s="57" t="s">
        <v>73</v>
      </c>
      <c r="E818" s="86" t="s">
        <v>5</v>
      </c>
      <c r="F818" s="25" t="s">
        <v>163</v>
      </c>
      <c r="G818" s="61">
        <f>G819</f>
        <v>339.044</v>
      </c>
      <c r="H818" s="61">
        <f>H819</f>
        <v>339.044</v>
      </c>
      <c r="I818" s="20">
        <f t="shared" si="49"/>
        <v>1</v>
      </c>
    </row>
    <row r="819" spans="1:10" ht="15.75">
      <c r="A819" s="4" t="s">
        <v>534</v>
      </c>
      <c r="B819" s="6" t="s">
        <v>79</v>
      </c>
      <c r="C819" s="6" t="s">
        <v>86</v>
      </c>
      <c r="D819" s="6" t="s">
        <v>73</v>
      </c>
      <c r="E819" s="7" t="s">
        <v>5</v>
      </c>
      <c r="F819" s="8" t="s">
        <v>144</v>
      </c>
      <c r="G819" s="44">
        <v>339.044</v>
      </c>
      <c r="H819" s="33">
        <v>339.044</v>
      </c>
      <c r="I819" s="20">
        <f t="shared" si="49"/>
        <v>1</v>
      </c>
      <c r="J819" s="13" t="s">
        <v>6</v>
      </c>
    </row>
    <row r="820" spans="1:9" ht="31.5">
      <c r="A820" s="34" t="s">
        <v>260</v>
      </c>
      <c r="B820" s="106">
        <v>936</v>
      </c>
      <c r="C820" s="28">
        <v>10</v>
      </c>
      <c r="D820" s="28" t="s">
        <v>73</v>
      </c>
      <c r="E820" s="29" t="s">
        <v>261</v>
      </c>
      <c r="F820" s="24" t="s">
        <v>163</v>
      </c>
      <c r="G820" s="26">
        <f>G821+G828+G830+G832</f>
        <v>749.8</v>
      </c>
      <c r="H820" s="26">
        <f>H821+H828+H830+H832</f>
        <v>717.519</v>
      </c>
      <c r="I820" s="20">
        <f t="shared" si="49"/>
        <v>0.9569471859162444</v>
      </c>
    </row>
    <row r="821" spans="1:9" ht="15.75">
      <c r="A821" s="34" t="s">
        <v>451</v>
      </c>
      <c r="B821" s="106">
        <v>936</v>
      </c>
      <c r="C821" s="28">
        <v>10</v>
      </c>
      <c r="D821" s="28" t="s">
        <v>73</v>
      </c>
      <c r="E821" s="29" t="s">
        <v>74</v>
      </c>
      <c r="F821" s="24" t="s">
        <v>163</v>
      </c>
      <c r="G821" s="26">
        <f>G822+G823+G824+G825+G826+G827</f>
        <v>461.3</v>
      </c>
      <c r="H821" s="26">
        <f>H822+H823+H824+H825+H826+H827</f>
        <v>453.48900000000003</v>
      </c>
      <c r="I821" s="20">
        <f t="shared" si="49"/>
        <v>0.9830674181660525</v>
      </c>
    </row>
    <row r="822" spans="1:9" ht="31.5">
      <c r="A822" s="9" t="s">
        <v>77</v>
      </c>
      <c r="B822" s="5">
        <v>936</v>
      </c>
      <c r="C822" s="30">
        <v>10</v>
      </c>
      <c r="D822" s="30" t="s">
        <v>73</v>
      </c>
      <c r="E822" s="31" t="s">
        <v>74</v>
      </c>
      <c r="F822" s="35" t="s">
        <v>78</v>
      </c>
      <c r="G822" s="32">
        <v>97.5</v>
      </c>
      <c r="H822" s="33">
        <v>97.125</v>
      </c>
      <c r="I822" s="20">
        <f t="shared" si="49"/>
        <v>0.9961538461538462</v>
      </c>
    </row>
    <row r="823" spans="1:9" ht="63">
      <c r="A823" s="9" t="s">
        <v>8</v>
      </c>
      <c r="B823" s="5">
        <v>936</v>
      </c>
      <c r="C823" s="30">
        <v>10</v>
      </c>
      <c r="D823" s="30" t="s">
        <v>73</v>
      </c>
      <c r="E823" s="31" t="s">
        <v>74</v>
      </c>
      <c r="F823" s="35" t="s">
        <v>80</v>
      </c>
      <c r="G823" s="32">
        <v>53.8</v>
      </c>
      <c r="H823" s="33">
        <v>52</v>
      </c>
      <c r="I823" s="20">
        <f t="shared" si="49"/>
        <v>0.966542750929368</v>
      </c>
    </row>
    <row r="824" spans="1:9" ht="110.25">
      <c r="A824" s="9" t="s">
        <v>75</v>
      </c>
      <c r="B824" s="5">
        <v>936</v>
      </c>
      <c r="C824" s="30">
        <v>10</v>
      </c>
      <c r="D824" s="30" t="s">
        <v>73</v>
      </c>
      <c r="E824" s="31" t="s">
        <v>74</v>
      </c>
      <c r="F824" s="35" t="s">
        <v>76</v>
      </c>
      <c r="G824" s="32">
        <v>5</v>
      </c>
      <c r="H824" s="33">
        <v>5</v>
      </c>
      <c r="I824" s="20">
        <f t="shared" si="49"/>
        <v>1</v>
      </c>
    </row>
    <row r="825" spans="1:9" ht="63">
      <c r="A825" s="83" t="s">
        <v>81</v>
      </c>
      <c r="B825" s="5">
        <v>936</v>
      </c>
      <c r="C825" s="8" t="s">
        <v>86</v>
      </c>
      <c r="D825" s="8" t="s">
        <v>73</v>
      </c>
      <c r="E825" s="31" t="s">
        <v>74</v>
      </c>
      <c r="F825" s="35" t="s">
        <v>82</v>
      </c>
      <c r="G825" s="32">
        <v>160</v>
      </c>
      <c r="H825" s="33">
        <v>158.584</v>
      </c>
      <c r="I825" s="20">
        <f t="shared" si="49"/>
        <v>0.99115</v>
      </c>
    </row>
    <row r="826" spans="1:9" ht="63">
      <c r="A826" s="9" t="s">
        <v>9</v>
      </c>
      <c r="B826" s="5">
        <v>936</v>
      </c>
      <c r="C826" s="30">
        <v>10</v>
      </c>
      <c r="D826" s="30" t="s">
        <v>73</v>
      </c>
      <c r="E826" s="31" t="s">
        <v>74</v>
      </c>
      <c r="F826" s="35" t="s">
        <v>87</v>
      </c>
      <c r="G826" s="32">
        <v>70</v>
      </c>
      <c r="H826" s="33">
        <v>65.78</v>
      </c>
      <c r="I826" s="20">
        <f t="shared" si="49"/>
        <v>0.9397142857142857</v>
      </c>
    </row>
    <row r="827" spans="1:9" ht="124.5" customHeight="1">
      <c r="A827" s="9" t="s">
        <v>88</v>
      </c>
      <c r="B827" s="5">
        <v>936</v>
      </c>
      <c r="C827" s="30">
        <v>10</v>
      </c>
      <c r="D827" s="30" t="s">
        <v>73</v>
      </c>
      <c r="E827" s="31" t="s">
        <v>74</v>
      </c>
      <c r="F827" s="35" t="s">
        <v>89</v>
      </c>
      <c r="G827" s="32">
        <v>75</v>
      </c>
      <c r="H827" s="33">
        <v>75</v>
      </c>
      <c r="I827" s="20">
        <f t="shared" si="49"/>
        <v>1</v>
      </c>
    </row>
    <row r="828" spans="1:9" ht="31.5">
      <c r="A828" s="34" t="s">
        <v>453</v>
      </c>
      <c r="B828" s="106">
        <v>936</v>
      </c>
      <c r="C828" s="24" t="s">
        <v>86</v>
      </c>
      <c r="D828" s="28" t="s">
        <v>73</v>
      </c>
      <c r="E828" s="29" t="s">
        <v>106</v>
      </c>
      <c r="F828" s="35" t="s">
        <v>163</v>
      </c>
      <c r="G828" s="26">
        <f>G829</f>
        <v>7</v>
      </c>
      <c r="H828" s="26">
        <f>H829</f>
        <v>7</v>
      </c>
      <c r="I828" s="20">
        <f t="shared" si="49"/>
        <v>1</v>
      </c>
    </row>
    <row r="829" spans="1:9" ht="31.5">
      <c r="A829" s="36" t="s">
        <v>10</v>
      </c>
      <c r="B829" s="5">
        <v>936</v>
      </c>
      <c r="C829" s="24" t="s">
        <v>86</v>
      </c>
      <c r="D829" s="28" t="s">
        <v>73</v>
      </c>
      <c r="E829" s="31" t="s">
        <v>106</v>
      </c>
      <c r="F829" s="35" t="s">
        <v>107</v>
      </c>
      <c r="G829" s="32">
        <v>7</v>
      </c>
      <c r="H829" s="33">
        <v>7</v>
      </c>
      <c r="I829" s="20">
        <f t="shared" si="49"/>
        <v>1</v>
      </c>
    </row>
    <row r="830" spans="1:9" ht="47.25">
      <c r="A830" s="34" t="s">
        <v>514</v>
      </c>
      <c r="B830" s="106">
        <v>936</v>
      </c>
      <c r="C830" s="28">
        <v>10</v>
      </c>
      <c r="D830" s="28" t="s">
        <v>73</v>
      </c>
      <c r="E830" s="29" t="s">
        <v>130</v>
      </c>
      <c r="F830" s="24" t="s">
        <v>163</v>
      </c>
      <c r="G830" s="26">
        <f>G831</f>
        <v>50</v>
      </c>
      <c r="H830" s="26">
        <f>H831</f>
        <v>25.6</v>
      </c>
      <c r="I830" s="20">
        <f t="shared" si="49"/>
        <v>0.512</v>
      </c>
    </row>
    <row r="831" spans="1:9" ht="63">
      <c r="A831" s="36" t="s">
        <v>11</v>
      </c>
      <c r="B831" s="5">
        <v>936</v>
      </c>
      <c r="C831" s="30">
        <v>10</v>
      </c>
      <c r="D831" s="30" t="s">
        <v>73</v>
      </c>
      <c r="E831" s="31" t="s">
        <v>130</v>
      </c>
      <c r="F831" s="35" t="s">
        <v>132</v>
      </c>
      <c r="G831" s="32">
        <v>50</v>
      </c>
      <c r="H831" s="33">
        <v>25.6</v>
      </c>
      <c r="I831" s="20">
        <f t="shared" si="49"/>
        <v>0.512</v>
      </c>
    </row>
    <row r="832" spans="1:9" ht="31.5">
      <c r="A832" s="84" t="s">
        <v>64</v>
      </c>
      <c r="B832" s="106">
        <v>936</v>
      </c>
      <c r="C832" s="57">
        <v>10</v>
      </c>
      <c r="D832" s="85" t="s">
        <v>73</v>
      </c>
      <c r="E832" s="86" t="s">
        <v>143</v>
      </c>
      <c r="F832" s="25" t="s">
        <v>163</v>
      </c>
      <c r="G832" s="26">
        <f>G833</f>
        <v>231.5</v>
      </c>
      <c r="H832" s="26">
        <f>H833</f>
        <v>231.43</v>
      </c>
      <c r="I832" s="20">
        <f t="shared" si="49"/>
        <v>0.9996976241900648</v>
      </c>
    </row>
    <row r="833" spans="1:9" ht="15.75">
      <c r="A833" s="2" t="s">
        <v>534</v>
      </c>
      <c r="B833" s="5">
        <v>936</v>
      </c>
      <c r="C833" s="6">
        <v>10</v>
      </c>
      <c r="D833" s="6" t="s">
        <v>73</v>
      </c>
      <c r="E833" s="7" t="s">
        <v>143</v>
      </c>
      <c r="F833" s="5">
        <v>501</v>
      </c>
      <c r="G833" s="32">
        <v>231.5</v>
      </c>
      <c r="H833" s="33">
        <v>231.43</v>
      </c>
      <c r="I833" s="20">
        <f t="shared" si="49"/>
        <v>0.9996976241900648</v>
      </c>
    </row>
    <row r="834" spans="1:9" ht="31.5">
      <c r="A834" s="40" t="s">
        <v>31</v>
      </c>
      <c r="B834" s="5">
        <v>936</v>
      </c>
      <c r="C834" s="43" t="s">
        <v>86</v>
      </c>
      <c r="D834" s="43" t="s">
        <v>91</v>
      </c>
      <c r="E834" s="41" t="s">
        <v>162</v>
      </c>
      <c r="F834" s="17" t="s">
        <v>163</v>
      </c>
      <c r="G834" s="19">
        <f>G835</f>
        <v>217.8</v>
      </c>
      <c r="H834" s="19">
        <f>H835</f>
        <v>217.8</v>
      </c>
      <c r="I834" s="20">
        <f t="shared" si="49"/>
        <v>1</v>
      </c>
    </row>
    <row r="835" spans="1:9" ht="31.5">
      <c r="A835" s="34" t="s">
        <v>260</v>
      </c>
      <c r="B835" s="106">
        <v>936</v>
      </c>
      <c r="C835" s="28">
        <v>10</v>
      </c>
      <c r="D835" s="28" t="s">
        <v>91</v>
      </c>
      <c r="E835" s="29" t="s">
        <v>261</v>
      </c>
      <c r="F835" s="24" t="s">
        <v>163</v>
      </c>
      <c r="G835" s="26">
        <f>G836+G839</f>
        <v>217.8</v>
      </c>
      <c r="H835" s="26">
        <f>H836+H839</f>
        <v>217.8</v>
      </c>
      <c r="I835" s="20">
        <f t="shared" si="49"/>
        <v>1</v>
      </c>
    </row>
    <row r="836" spans="1:9" ht="15.75">
      <c r="A836" s="34" t="s">
        <v>451</v>
      </c>
      <c r="B836" s="106">
        <v>936</v>
      </c>
      <c r="C836" s="28">
        <v>10</v>
      </c>
      <c r="D836" s="28" t="s">
        <v>91</v>
      </c>
      <c r="E836" s="29" t="s">
        <v>74</v>
      </c>
      <c r="F836" s="24" t="s">
        <v>163</v>
      </c>
      <c r="G836" s="26">
        <f>G837+G838</f>
        <v>93</v>
      </c>
      <c r="H836" s="26">
        <f>H837+H838</f>
        <v>93</v>
      </c>
      <c r="I836" s="20">
        <f t="shared" si="49"/>
        <v>1</v>
      </c>
    </row>
    <row r="837" spans="1:9" ht="31.5">
      <c r="A837" s="36" t="s">
        <v>90</v>
      </c>
      <c r="B837" s="5">
        <v>936</v>
      </c>
      <c r="C837" s="30">
        <v>10</v>
      </c>
      <c r="D837" s="30" t="s">
        <v>91</v>
      </c>
      <c r="E837" s="31" t="s">
        <v>74</v>
      </c>
      <c r="F837" s="15">
        <v>933</v>
      </c>
      <c r="G837" s="69">
        <v>25</v>
      </c>
      <c r="H837" s="33">
        <v>25</v>
      </c>
      <c r="I837" s="20">
        <f t="shared" si="49"/>
        <v>1</v>
      </c>
    </row>
    <row r="838" spans="1:9" ht="63">
      <c r="A838" s="36" t="s">
        <v>92</v>
      </c>
      <c r="B838" s="5">
        <v>936</v>
      </c>
      <c r="C838" s="30">
        <v>10</v>
      </c>
      <c r="D838" s="30" t="s">
        <v>91</v>
      </c>
      <c r="E838" s="31" t="s">
        <v>74</v>
      </c>
      <c r="F838" s="35" t="s">
        <v>93</v>
      </c>
      <c r="G838" s="32">
        <v>68</v>
      </c>
      <c r="H838" s="33">
        <v>68</v>
      </c>
      <c r="I838" s="20">
        <f t="shared" si="49"/>
        <v>1</v>
      </c>
    </row>
    <row r="839" spans="1:9" ht="47.25">
      <c r="A839" s="79" t="s">
        <v>454</v>
      </c>
      <c r="B839" s="106">
        <v>936</v>
      </c>
      <c r="C839" s="28" t="s">
        <v>86</v>
      </c>
      <c r="D839" s="28" t="s">
        <v>91</v>
      </c>
      <c r="E839" s="29" t="s">
        <v>134</v>
      </c>
      <c r="F839" s="24" t="s">
        <v>163</v>
      </c>
      <c r="G839" s="26">
        <f>G840</f>
        <v>124.8</v>
      </c>
      <c r="H839" s="26">
        <f>H840</f>
        <v>124.8</v>
      </c>
      <c r="I839" s="20">
        <f t="shared" si="49"/>
        <v>1</v>
      </c>
    </row>
    <row r="840" spans="1:9" ht="94.5">
      <c r="A840" s="9" t="s">
        <v>135</v>
      </c>
      <c r="B840" s="5">
        <v>936</v>
      </c>
      <c r="C840" s="30">
        <v>10</v>
      </c>
      <c r="D840" s="30" t="s">
        <v>91</v>
      </c>
      <c r="E840" s="31" t="s">
        <v>134</v>
      </c>
      <c r="F840" s="35" t="s">
        <v>136</v>
      </c>
      <c r="G840" s="32">
        <v>124.8</v>
      </c>
      <c r="H840" s="33">
        <v>124.8</v>
      </c>
      <c r="I840" s="20">
        <f t="shared" si="49"/>
        <v>1</v>
      </c>
    </row>
    <row r="841" spans="10:11" ht="15.75">
      <c r="J841" s="124">
        <f>SUM(J10:J840)</f>
        <v>1012.077</v>
      </c>
      <c r="K841" s="124">
        <f>SUM(K10:K840)</f>
        <v>0</v>
      </c>
    </row>
  </sheetData>
  <sheetProtection/>
  <mergeCells count="7">
    <mergeCell ref="K607:L607"/>
    <mergeCell ref="A1:G1"/>
    <mergeCell ref="A2:G2"/>
    <mergeCell ref="A3:G3"/>
    <mergeCell ref="A4:G4"/>
    <mergeCell ref="A5:G5"/>
    <mergeCell ref="A6:G6"/>
  </mergeCells>
  <printOptions/>
  <pageMargins left="0.1968503937007874" right="0.1968503937007874" top="0" bottom="0" header="0.1968503937007874" footer="0.2362204724409449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XP</cp:lastModifiedBy>
  <cp:lastPrinted>2011-03-14T08:18:51Z</cp:lastPrinted>
  <dcterms:created xsi:type="dcterms:W3CDTF">2011-03-09T10:31:16Z</dcterms:created>
  <dcterms:modified xsi:type="dcterms:W3CDTF">2011-04-21T16:26:11Z</dcterms:modified>
  <cp:category/>
  <cp:version/>
  <cp:contentType/>
  <cp:contentStatus/>
</cp:coreProperties>
</file>