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835" activeTab="0"/>
  </bookViews>
  <sheets>
    <sheet name="дох.по статьям без выдел.админ." sheetId="1" r:id="rId1"/>
  </sheets>
  <definedNames/>
  <calcPr fullCalcOnLoad="1"/>
</workbook>
</file>

<file path=xl/sharedStrings.xml><?xml version="1.0" encoding="utf-8"?>
<sst xmlns="http://schemas.openxmlformats.org/spreadsheetml/2006/main" count="201" uniqueCount="167">
  <si>
    <t>Код бюджетной классификации</t>
  </si>
  <si>
    <t>000 1 00 00000 00 0000 000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</si>
  <si>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</si>
  <si>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</si>
  <si>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</si>
  <si>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</si>
  <si>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</si>
  <si>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</si>
  <si>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</si>
  <si>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</si>
  <si>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</si>
  <si>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</si>
  <si>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ГОСУДАРСТВЕННАЯ ПОШЛИНА</t>
  </si>
  <si>
    <t>000 1 08 03000 01 0000 110</t>
  </si>
  <si>
    <t>000 1 11 00000 00 0000 000</t>
  </si>
  <si>
    <t>000 1 11 05000 00 0000 120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</si>
  <si>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</si>
  <si>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</si>
  <si>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</si>
  <si>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</si>
  <si>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</si>
  <si>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000 1 14 02000 00 0000 000</t>
  </si>
  <si>
    <t>000 1 16 00000 00 0000 000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</si>
  <si>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</si>
  <si>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</si>
  <si>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000 2 00 00000 00 0000 000</t>
  </si>
  <si>
    <t>БЕЗВОЗМЕЗДНЫЕ ПОСТУПЛЕНИЯ</t>
  </si>
  <si>
    <t>000 2 02 00000 00 0000 000</t>
  </si>
  <si>
    <t>000 2 02 02000 00 0000 151</t>
  </si>
  <si>
    <t>ВСЕГО ДОХОДОВ</t>
  </si>
  <si>
    <t>000 1 06 01000 00 0000 110</t>
  </si>
  <si>
    <t>000 1 06 06000 00 0000 110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</si>
  <si>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</si>
  <si>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</si>
  <si>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</si>
  <si>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о налогах и сборах</t>
  </si>
  <si>
    <t>000 1 16 03000 00 0000 140</t>
  </si>
  <si>
    <t>000 1 16 90000 00 0000 140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</si>
  <si>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</si>
  <si>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Платежи от государственных и муниципальных унитарных предприятий</t>
  </si>
  <si>
    <t>000 1 11 07000 00 0000 120</t>
  </si>
  <si>
    <t xml:space="preserve">Государственная пошлина  по делам, рассматриваемым в судах общей юрисдикции, мировыми судьями </t>
  </si>
  <si>
    <t>Безвозмездные поступления от других бюджетов бюджетной системы Российской Федерации</t>
  </si>
  <si>
    <t>000 2 02 01001 00 0000 151</t>
  </si>
  <si>
    <t>000 1 06 02000 02 0000 110</t>
  </si>
  <si>
    <t xml:space="preserve">Налог на имущество организаций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</si>
  <si>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</si>
  <si>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000 1 13 00000 00 0000 000</t>
  </si>
  <si>
    <t>000 1 11 09000 00 0000 120</t>
  </si>
  <si>
    <t>000 2 02 02999 04 0000 151</t>
  </si>
  <si>
    <t xml:space="preserve">Прочие субсидии бюджетам городских округов </t>
  </si>
  <si>
    <t>000 2 02 03000 00 0000 151</t>
  </si>
  <si>
    <t>Субвенции бюджетам субъектов Российской Федерации и муниципальных образований</t>
  </si>
  <si>
    <t>911 2 02 03021 04 0000 151</t>
  </si>
  <si>
    <t>Субвенции бюджетам городских округов на ежемесячное денежное вознаграждение за классное руководство</t>
  </si>
  <si>
    <t>914 2 02 03021 04 0000 151</t>
  </si>
  <si>
    <t>915 2 02 03021 04 0000 151</t>
  </si>
  <si>
    <t>916 2 02 03021 04 0000 151</t>
  </si>
  <si>
    <t>000 2 02 03024 04 0000 151</t>
  </si>
  <si>
    <t xml:space="preserve">Субвенции бюджетам городских округов на выполнение передаваемых полномочий субъектов Российской Федерации 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</si>
  <si>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</si>
  <si>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Дотации на выравнивание  бюджетной обеспеченности</t>
  </si>
  <si>
    <t xml:space="preserve">Дотации бюджетам городских округов на выравнивание  бюджетной обеспеченности </t>
  </si>
  <si>
    <t>912 2 02 01001 04 0000 151</t>
  </si>
  <si>
    <t>ДОХОДЫ ОТ ИСПОЛЬЗОВАНИЯ ИМУЩЕСТВА, НАХОДЯЩЕГОСЯ В ГОСУДАРСТВЕННОЙ И МУНИЦИ-ПАЛЬНОЙ СОБСТВЕННОСТИ</t>
  </si>
  <si>
    <t>Субсидии бюджетам субъектов Российской Федерации и муниципаль-ных образований (межбюджетные субсидии)</t>
  </si>
  <si>
    <t>000 2 02 03021 00 0000 151</t>
  </si>
  <si>
    <t>000 2 02 03027 00 0000 151</t>
  </si>
  <si>
    <t>000 2 02 03029 00 0000 151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</si>
  <si>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</si>
  <si>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                                                 к решению Слободской</t>
  </si>
  <si>
    <t xml:space="preserve">                                                  городской Думы</t>
  </si>
  <si>
    <t xml:space="preserve">                                                  от                    №</t>
  </si>
  <si>
    <t>000 1 14 06000 00 0000 430</t>
  </si>
  <si>
    <t>000 2 07 00000 00 0000 180</t>
  </si>
  <si>
    <t>ПРОЧИЕ БЕЗВОЗМЕЗДНЫЕ ПОСТУПЛЕНИЯ</t>
  </si>
  <si>
    <t>000 2 07 04000 04 0000 180</t>
  </si>
  <si>
    <t>Прочие безвозмездные поступления в бюджеты городских округов</t>
  </si>
  <si>
    <t>НАЛОГОВЫЕ И НЕНАЛОГОВЫЕ ДОХОДЫ</t>
  </si>
  <si>
    <t>000 1 01 00000 00 0000 000</t>
  </si>
  <si>
    <t>000 1 05 02000 02 0000 110</t>
  </si>
  <si>
    <t>000 1 12 01000 01 0000 120</t>
  </si>
  <si>
    <t>000 1 16 06000 01 0000 140</t>
  </si>
  <si>
    <t>000 1 16 28000 01 0000 140</t>
  </si>
  <si>
    <t>936 2 02 02999 04 0000 151</t>
  </si>
  <si>
    <t>000 2 02 03024 00 0000 151</t>
  </si>
  <si>
    <t>910 2 02 03024 04 0000 151</t>
  </si>
  <si>
    <t xml:space="preserve">911 2 02 03024 04 0000 151 </t>
  </si>
  <si>
    <t xml:space="preserve">914 2 02 03024 04 0000 151 </t>
  </si>
  <si>
    <t>915 2 02 03024 04 0000 151</t>
  </si>
  <si>
    <t xml:space="preserve">916 2 02 03024 04 0000 151 </t>
  </si>
  <si>
    <t>936 2 02 03024 04 0000 151</t>
  </si>
  <si>
    <t>Субвенции местным бюджетам на выполнение передаваемых полномочий субъектов Российской Федерации</t>
  </si>
  <si>
    <t>000 2 02 02999 00 0000 151</t>
  </si>
  <si>
    <t>Прочие субсидии</t>
  </si>
  <si>
    <t>000 2 02 03022 00 0000 151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</si>
  <si>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</si>
  <si>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000 2 02 01000 00 0000 151</t>
  </si>
  <si>
    <t>Дотации бюджетам субъектов Российской Федерации и муниципальных образований</t>
  </si>
  <si>
    <t>Субвенции бюджетам муниципальных образований на ежемесячное денежное вознаграждение за классное руководство</t>
  </si>
  <si>
    <t>НАЛОГИ НА ПРИБЫЛЬ, ДОХОДЫ</t>
  </si>
  <si>
    <t xml:space="preserve">                                                      Приложение № 8</t>
  </si>
  <si>
    <t>000 1 05 01000 00 0000 110</t>
  </si>
  <si>
    <t>Налог, взимаемый в связи с применением упрощенной системы налогообложения</t>
  </si>
  <si>
    <t>000 1 06 04000 02 0000 110</t>
  </si>
  <si>
    <t>Транспортный налог</t>
  </si>
  <si>
    <t>936 2 02 03022 04 0000 151</t>
  </si>
  <si>
    <t xml:space="preserve"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</si>
  <si>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</si>
  <si>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000 1 16 25000 01 0000 140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</si>
  <si>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</si>
  <si>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910 2 02 02999 04 0000 151</t>
  </si>
  <si>
    <t>913 2 02 02999 04 0000 151</t>
  </si>
  <si>
    <t>914 2 02 02999 04 0000 151</t>
  </si>
  <si>
    <t>915 2 02 02999 04 0000 151</t>
  </si>
  <si>
    <t>916 2 02 02999 04 0000 151</t>
  </si>
  <si>
    <t>920 2 02 02999 04 0000 151</t>
  </si>
  <si>
    <t>923 2 02 02999 04 0000 151</t>
  </si>
  <si>
    <t>913 2 02 03021 04 0000 151</t>
  </si>
  <si>
    <t>913 2 02 03024 04 0000 151</t>
  </si>
  <si>
    <t>000 2 02 03026 00 0000 151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</si>
  <si>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</si>
  <si>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936 2 02 03026 04 0000 151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</si>
  <si>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</si>
  <si>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919 2 02 02999 04 0000 151</t>
  </si>
  <si>
    <t>921 2 02 02999 04 0000 151</t>
  </si>
  <si>
    <t>Сумма              (тыс. рублей)</t>
  </si>
  <si>
    <t>Наименование дохода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</si>
  <si>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</si>
  <si>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</si>
  <si>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</si>
  <si>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</si>
  <si>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</si>
  <si>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</si>
  <si>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</si>
  <si>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</si>
  <si>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</si>
  <si>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000 2 02 03007 00 0000 151</t>
  </si>
  <si>
    <t>Субвенции бюджетам на составление списков кандидатов в присяжные заседатели федеральных судов общей юрисдикции в Российской Федерации</t>
  </si>
  <si>
    <t>936 2 02 03007 04 0000 151</t>
  </si>
  <si>
    <t>Субвенции бюджетам городских округов на составление списков кандидатов в присяжные заседатели федеральных судов общей юрисдикции в Российской Федерации</t>
  </si>
  <si>
    <t>910 2 02 03021 04 0000 151</t>
  </si>
  <si>
    <t>913 2 02 03027 04 0000 151</t>
  </si>
  <si>
    <t>913 2 02 03029 04 0000 151</t>
  </si>
  <si>
    <t>000 2 02 04000 00 0000 151</t>
  </si>
  <si>
    <t>Иные межбюджетные трансферты</t>
  </si>
  <si>
    <t>000 2 02 04025 00 0000 151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</si>
  <si>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</si>
  <si>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918 2 02 04025 04 0000 151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</si>
  <si>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</si>
  <si>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</si>
  <si>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</si>
  <si>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</si>
  <si>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 xml:space="preserve">Прочие межбюджетные трансферты, передаваемые бюджетам </t>
  </si>
  <si>
    <t>904 2 02 04999 04 0000 151</t>
  </si>
  <si>
    <t>906 2 07 04000 04 0000 180</t>
  </si>
  <si>
    <t>910 2 07 04000 04 0000 180</t>
  </si>
  <si>
    <t>911 2 07 04000 04 0000 180</t>
  </si>
  <si>
    <t>913 2 07 04000 04 0000 180</t>
  </si>
  <si>
    <t>914 2 07 04000 04 0000 180</t>
  </si>
  <si>
    <t>915 2 07 04000 04 0000 180</t>
  </si>
  <si>
    <t>918 2 07 04000 04 0000 180</t>
  </si>
  <si>
    <t>920 2 07 04000 04 0000 180</t>
  </si>
  <si>
    <t>921 2 07 04000 04 0000 180</t>
  </si>
  <si>
    <t>923 2 07 04000 04 0000 180</t>
  </si>
  <si>
    <t>936 2 07 04000 04 0000 180</t>
  </si>
  <si>
    <t>Прогнозируемые объемы                                                                                           поступления налоговых и неналоговых доходов по статьям, объемы безвозмездных поступлений по подстатьям классификации доходов бюджета города на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</si>
</sst>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33">
    <font>
      <sz val="10"/>
      <name val="Arial Cyr"/>
      <family val="0"/>
    </font>
    <font>
      <sz val="14"/>
      <color indexed="8"/>
      <name val="Times New Roman Cyr"/>
      <family val="1"/>
    </font>
    <font>
      <sz val="14"/>
      <color indexed="8"/>
      <name val="Arial Cyr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 Cyr"/>
      <family val="1"/>
    </font>
    <font>
      <b/>
      <sz val="16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color indexed="8"/>
      <name val="Times New Roman"/>
      <family val="1"/>
    </font>
    <font>
      <sz val="12"/>
      <color indexed="8"/>
      <name val="Times New Roman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24" borderId="10" xfId="0" applyFont="1" applyFill="1" applyBorder="1" applyAlignment="1">
      <alignment vertical="top"/>
    </xf>
    <xf numFmtId="0" fontId="3" fillId="2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3" fillId="24" borderId="10" xfId="0" applyFont="1" applyFill="1" applyBorder="1" applyAlignment="1">
      <alignment horizontal="justify" vertical="top" wrapText="1"/>
    </xf>
    <xf numFmtId="0" fontId="6" fillId="24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top" wrapText="1"/>
    </xf>
    <xf numFmtId="0" fontId="14" fillId="0" borderId="0" xfId="0" applyFont="1" applyAlignment="1">
      <alignment/>
    </xf>
    <xf numFmtId="2" fontId="7" fillId="24" borderId="10" xfId="0" applyNumberFormat="1" applyFont="1" applyFill="1" applyBorder="1" applyAlignment="1">
      <alignment vertic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4" fillId="24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6" fillId="24" borderId="10" xfId="0" applyFont="1" applyFill="1" applyBorder="1" applyAlignment="1">
      <alignment horizontal="left" vertical="top" wrapText="1"/>
    </xf>
    <xf numFmtId="2" fontId="7" fillId="24" borderId="10" xfId="0" applyNumberFormat="1" applyFont="1" applyFill="1" applyBorder="1" applyAlignment="1">
      <alignment vertical="top"/>
    </xf>
    <xf numFmtId="0" fontId="7" fillId="24" borderId="10" xfId="0" applyFont="1" applyFill="1" applyBorder="1" applyAlignment="1">
      <alignment vertical="top"/>
    </xf>
    <xf numFmtId="0" fontId="7" fillId="24" borderId="10" xfId="0" applyFont="1" applyFill="1" applyBorder="1" applyAlignment="1">
      <alignment vertical="top"/>
    </xf>
    <xf numFmtId="0" fontId="1" fillId="24" borderId="10" xfId="0" applyFont="1" applyFill="1" applyBorder="1" applyAlignment="1">
      <alignment vertical="top"/>
    </xf>
    <xf numFmtId="2" fontId="1" fillId="24" borderId="10" xfId="0" applyNumberFormat="1" applyFont="1" applyFill="1" applyBorder="1" applyAlignment="1">
      <alignment vertical="top"/>
    </xf>
    <xf numFmtId="169" fontId="1" fillId="24" borderId="12" xfId="0" applyNumberFormat="1" applyFont="1" applyFill="1" applyBorder="1" applyAlignment="1">
      <alignment vertical="top"/>
    </xf>
    <xf numFmtId="169" fontId="1" fillId="24" borderId="10" xfId="0" applyNumberFormat="1" applyFont="1" applyFill="1" applyBorder="1" applyAlignment="1">
      <alignment vertical="top"/>
    </xf>
    <xf numFmtId="169" fontId="1" fillId="24" borderId="10" xfId="0" applyNumberFormat="1" applyFont="1" applyFill="1" applyBorder="1" applyAlignment="1">
      <alignment vertical="top"/>
    </xf>
    <xf numFmtId="0" fontId="4" fillId="24" borderId="10" xfId="0" applyFont="1" applyFill="1" applyBorder="1" applyAlignment="1">
      <alignment horizontal="justify" vertical="top" wrapText="1"/>
    </xf>
    <xf numFmtId="0" fontId="14" fillId="24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/>
    </xf>
    <xf numFmtId="0" fontId="15" fillId="24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justify" vertical="top" wrapText="1"/>
    </xf>
    <xf numFmtId="0" fontId="2" fillId="24" borderId="14" xfId="0" applyFont="1" applyFill="1" applyBorder="1" applyAlignment="1">
      <alignment horizontal="center" vertical="top" wrapText="1"/>
    </xf>
    <xf numFmtId="0" fontId="8" fillId="24" borderId="15" xfId="0" applyFont="1" applyFill="1" applyBorder="1" applyAlignment="1">
      <alignment horizontal="left" vertical="top" wrapText="1"/>
    </xf>
    <xf numFmtId="0" fontId="12" fillId="24" borderId="10" xfId="0" applyFont="1" applyFill="1" applyBorder="1" applyAlignment="1">
      <alignment horizontal="center" vertical="top" wrapText="1"/>
    </xf>
    <xf numFmtId="0" fontId="12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/>
    </xf>
    <xf numFmtId="0" fontId="4" fillId="0" borderId="1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169" fontId="1" fillId="0" borderId="10" xfId="0" applyNumberFormat="1" applyFont="1" applyFill="1" applyBorder="1" applyAlignment="1">
      <alignment vertical="top"/>
    </xf>
    <xf numFmtId="169" fontId="7" fillId="24" borderId="10" xfId="0" applyNumberFormat="1" applyFont="1" applyFill="1" applyBorder="1" applyAlignment="1">
      <alignment vertical="top"/>
    </xf>
    <xf numFmtId="0" fontId="15" fillId="24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/>
    </xf>
    <xf numFmtId="169" fontId="7" fillId="24" borderId="10" xfId="0" applyNumberFormat="1" applyFont="1" applyFill="1" applyBorder="1" applyAlignment="1">
      <alignment vertical="top"/>
    </xf>
    <xf numFmtId="169" fontId="7" fillId="24" borderId="15" xfId="0" applyNumberFormat="1" applyFont="1" applyFill="1" applyBorder="1" applyAlignment="1">
      <alignment vertical="top"/>
    </xf>
    <xf numFmtId="0" fontId="14" fillId="0" borderId="0" xfId="0" applyFont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C109"/>
  <sheetViews>
    <sheetView tabSelected="1" zoomScalePageLayoutView="0" workbookViewId="0" topLeftCell="A1">
      <selection activeCell="A28" sqref="A28:C28"/>
    </sheetView>
  </sheetViews>
  <sheetFormatPr defaultColWidth="9.00390625" defaultRowHeight="12.75"/>
  <cols>
    <col min="1" max="1" width="31.25390625" style="0" customWidth="1"/>
    <col min="2" max="2" width="49.375" style="0" customWidth="1"/>
    <col min="3" max="3" width="16.25390625" style="0" customWidth="1"/>
    <col min="4" max="4" width="12.625" style="0" customWidth="1"/>
    <col min="5" max="5" width="13.25390625" style="0" customWidth="1"/>
  </cols>
  <sheetData>
    <row r="1" spans="1:3" ht="18.75">
      <c r="A1" s="12"/>
      <c r="B1" s="41" t="s">
        <v>101</v>
      </c>
      <c r="C1" s="12"/>
    </row>
    <row r="2" spans="1:3" ht="18.75">
      <c r="A2" s="12"/>
      <c r="B2" s="43" t="s">
        <v>70</v>
      </c>
      <c r="C2" s="43"/>
    </row>
    <row r="3" spans="1:3" ht="18.75">
      <c r="A3" s="12"/>
      <c r="B3" s="43" t="s">
        <v>71</v>
      </c>
      <c r="C3" s="43"/>
    </row>
    <row r="4" spans="1:3" ht="18.75">
      <c r="A4" s="12"/>
      <c r="B4" s="43" t="s">
        <v>72</v>
      </c>
      <c r="C4" s="43"/>
    </row>
    <row r="5" spans="1:3" ht="18.75">
      <c r="A5" s="12"/>
      <c r="B5" s="43"/>
      <c r="C5" s="43"/>
    </row>
    <row r="6" spans="1:3" ht="15" customHeight="1">
      <c r="A6" s="8"/>
      <c r="B6" s="12"/>
      <c r="C6" s="12"/>
    </row>
    <row r="7" spans="1:3" ht="15" customHeight="1">
      <c r="A7" s="54"/>
      <c r="B7" s="54"/>
      <c r="C7" s="54"/>
    </row>
    <row r="8" spans="1:3" ht="13.5" customHeight="1">
      <c r="A8" s="11"/>
      <c r="B8" s="11"/>
      <c r="C8" s="11"/>
    </row>
    <row r="9" spans="1:3" ht="72.75" customHeight="1">
      <c r="A9" s="55" t="s">
        <v>166</v>
      </c>
      <c r="B9" s="56"/>
      <c r="C9" s="56"/>
    </row>
    <row r="10" spans="1:3" ht="15.75" customHeight="1">
      <c r="A10" s="57"/>
      <c r="B10" s="57"/>
      <c r="C10" s="57"/>
    </row>
    <row r="11" spans="1:3" ht="17.25" customHeight="1">
      <c r="A11" s="54"/>
      <c r="B11" s="54"/>
      <c r="C11" s="54"/>
    </row>
    <row r="12" spans="1:3" ht="50.25" customHeight="1">
      <c r="A12" s="37" t="s">
        <v>0</v>
      </c>
      <c r="B12" s="38" t="s">
        <v>127</v>
      </c>
      <c r="C12" s="37" t="s">
        <v>126</v>
      </c>
    </row>
    <row r="13" spans="1:3" ht="20.25">
      <c r="A13" s="35"/>
      <c r="B13" s="36" t="s">
        <v>29</v>
      </c>
      <c r="C13" s="53">
        <f>C14+C46</f>
        <v>639637.8999999999</v>
      </c>
    </row>
    <row r="14" spans="1:3" ht="36" customHeight="1">
      <c r="A14" s="13" t="s">
        <v>1</v>
      </c>
      <c r="B14" s="20" t="s">
        <v>78</v>
      </c>
      <c r="C14" s="52">
        <f>C15+C17+C20+C25+C28+C32+C37+C40+C34</f>
        <v>242784.2</v>
      </c>
    </row>
    <row r="15" spans="1:3" ht="19.5" customHeight="1">
      <c r="A15" s="13" t="s">
        <v>79</v>
      </c>
      <c r="B15" s="20" t="s">
        <v>100</v>
      </c>
      <c r="C15" s="52">
        <f>C16</f>
        <v>120920.2</v>
      </c>
    </row>
    <row r="16" spans="1:3" ht="23.25" customHeight="1">
      <c r="A16" s="13" t="s">
        <v>2</v>
      </c>
      <c r="B16" s="20" t="s">
        <v>3</v>
      </c>
      <c r="C16" s="49">
        <v>120920.2</v>
      </c>
    </row>
    <row r="17" spans="1:3" ht="24" customHeight="1">
      <c r="A17" s="13" t="s">
        <v>4</v>
      </c>
      <c r="B17" s="33" t="s">
        <v>5</v>
      </c>
      <c r="C17" s="22">
        <f>C19+C18</f>
        <v>17232.3</v>
      </c>
    </row>
    <row r="18" spans="1:3" ht="34.5" customHeight="1">
      <c r="A18" s="13" t="s">
        <v>102</v>
      </c>
      <c r="B18" s="2" t="s">
        <v>103</v>
      </c>
      <c r="C18" s="24">
        <v>2327.9</v>
      </c>
    </row>
    <row r="19" spans="1:3" ht="31.5" customHeight="1">
      <c r="A19" s="13" t="s">
        <v>80</v>
      </c>
      <c r="B19" s="29" t="s">
        <v>6</v>
      </c>
      <c r="C19" s="1">
        <v>14904.4</v>
      </c>
    </row>
    <row r="20" spans="1:3" ht="21" customHeight="1">
      <c r="A20" s="13" t="s">
        <v>7</v>
      </c>
      <c r="B20" s="33" t="s">
        <v>8</v>
      </c>
      <c r="C20" s="22">
        <f>C24+C21+C22+C23</f>
        <v>27070.7</v>
      </c>
    </row>
    <row r="21" spans="1:3" ht="19.5" customHeight="1">
      <c r="A21" s="15" t="s">
        <v>30</v>
      </c>
      <c r="B21" s="3" t="s">
        <v>9</v>
      </c>
      <c r="C21" s="24">
        <v>4863.5</v>
      </c>
    </row>
    <row r="22" spans="1:3" ht="18.75" customHeight="1">
      <c r="A22" s="15" t="s">
        <v>44</v>
      </c>
      <c r="B22" s="3" t="s">
        <v>45</v>
      </c>
      <c r="C22" s="24">
        <v>4948.3</v>
      </c>
    </row>
    <row r="23" spans="1:3" ht="18.75" customHeight="1">
      <c r="A23" s="15" t="s">
        <v>104</v>
      </c>
      <c r="B23" s="3" t="s">
        <v>105</v>
      </c>
      <c r="C23" s="24">
        <v>11278.7</v>
      </c>
    </row>
    <row r="24" spans="1:3" ht="18.75" customHeight="1">
      <c r="A24" s="13" t="s">
        <v>31</v>
      </c>
      <c r="B24" s="29" t="s">
        <v>10</v>
      </c>
      <c r="C24" s="24">
        <v>5980.2</v>
      </c>
    </row>
    <row r="25" spans="1:3" ht="19.5" customHeight="1">
      <c r="A25" s="13" t="s">
        <v>11</v>
      </c>
      <c r="B25" s="20" t="s">
        <v>12</v>
      </c>
      <c r="C25" s="23">
        <f>C26+C27</f>
        <v>4806</v>
      </c>
    </row>
    <row r="26" spans="1:3" ht="46.5" customHeight="1">
      <c r="A26" s="13" t="s">
        <v>13</v>
      </c>
      <c r="B26" s="4" t="s">
        <v>41</v>
      </c>
      <c r="C26" s="24">
        <v>4800</v>
      </c>
    </row>
    <row r="27" spans="1:3" ht="45.75" customHeight="1">
      <c r="A27" s="15" t="s">
        <v>33</v>
      </c>
      <c r="B27" s="3" t="s">
        <v>32</v>
      </c>
      <c r="C27" s="24">
        <v>6</v>
      </c>
    </row>
    <row r="28" spans="1:3" ht="71.25" customHeight="1">
      <c r="A28" s="13" t="s">
        <v>14</v>
      </c>
      <c r="B28" s="34" t="s">
        <v>64</v>
      </c>
      <c r="C28" s="23">
        <f>C29+C30+C31</f>
        <v>22105.3</v>
      </c>
    </row>
    <row r="29" spans="1:3" ht="111" customHeight="1">
      <c r="A29" s="13" t="s">
        <v>15</v>
      </c>
      <c r="B29" s="4" t="s">
        <v>128</v>
      </c>
      <c r="C29" s="24">
        <v>22000</v>
      </c>
    </row>
    <row r="30" spans="1:3" ht="30.75" customHeight="1">
      <c r="A30" s="15" t="s">
        <v>40</v>
      </c>
      <c r="B30" s="3" t="s">
        <v>39</v>
      </c>
      <c r="C30" s="24">
        <v>31.3</v>
      </c>
    </row>
    <row r="31" spans="1:3" ht="111" customHeight="1">
      <c r="A31" s="14" t="s">
        <v>48</v>
      </c>
      <c r="B31" s="7" t="s">
        <v>129</v>
      </c>
      <c r="C31" s="24">
        <v>74</v>
      </c>
    </row>
    <row r="32" spans="1:3" ht="34.5" customHeight="1">
      <c r="A32" s="13" t="s">
        <v>16</v>
      </c>
      <c r="B32" s="20" t="s">
        <v>17</v>
      </c>
      <c r="C32" s="23">
        <f>C33</f>
        <v>1103.1</v>
      </c>
    </row>
    <row r="33" spans="1:3" ht="31.5" customHeight="1">
      <c r="A33" s="13" t="s">
        <v>81</v>
      </c>
      <c r="B33" s="2" t="s">
        <v>18</v>
      </c>
      <c r="C33" s="1">
        <v>1103.1</v>
      </c>
    </row>
    <row r="34" spans="1:3" ht="54" customHeight="1">
      <c r="A34" s="13" t="s">
        <v>47</v>
      </c>
      <c r="B34" s="33" t="s">
        <v>130</v>
      </c>
      <c r="C34" s="23">
        <f>C35+C36</f>
        <v>33672.6</v>
      </c>
    </row>
    <row r="35" spans="1:3" ht="31.5" customHeight="1">
      <c r="A35" s="13" t="s">
        <v>131</v>
      </c>
      <c r="B35" s="4" t="s">
        <v>132</v>
      </c>
      <c r="C35" s="1">
        <v>30344.4</v>
      </c>
    </row>
    <row r="36" spans="1:3" ht="31.5" customHeight="1">
      <c r="A36" s="13" t="s">
        <v>133</v>
      </c>
      <c r="B36" s="4" t="s">
        <v>134</v>
      </c>
      <c r="C36" s="1">
        <v>3328.2</v>
      </c>
    </row>
    <row r="37" spans="1:3" ht="53.25" customHeight="1">
      <c r="A37" s="13" t="s">
        <v>19</v>
      </c>
      <c r="B37" s="20" t="s">
        <v>20</v>
      </c>
      <c r="C37" s="22">
        <f>C38+C39</f>
        <v>13240</v>
      </c>
    </row>
    <row r="38" spans="1:3" ht="94.5" customHeight="1">
      <c r="A38" s="13" t="s">
        <v>21</v>
      </c>
      <c r="B38" s="2" t="s">
        <v>135</v>
      </c>
      <c r="C38" s="24">
        <v>13000</v>
      </c>
    </row>
    <row r="39" spans="1:3" ht="79.5" customHeight="1">
      <c r="A39" s="15" t="s">
        <v>73</v>
      </c>
      <c r="B39" s="3" t="s">
        <v>136</v>
      </c>
      <c r="C39" s="1">
        <v>240</v>
      </c>
    </row>
    <row r="40" spans="1:3" ht="35.25" customHeight="1">
      <c r="A40" s="13" t="s">
        <v>22</v>
      </c>
      <c r="B40" s="20" t="s">
        <v>23</v>
      </c>
      <c r="C40" s="22">
        <f>C41+C44+C45+C42+C43</f>
        <v>2634</v>
      </c>
    </row>
    <row r="41" spans="1:3" ht="31.5" customHeight="1">
      <c r="A41" s="15" t="s">
        <v>36</v>
      </c>
      <c r="B41" s="3" t="s">
        <v>35</v>
      </c>
      <c r="C41" s="24">
        <v>21</v>
      </c>
    </row>
    <row r="42" spans="1:3" ht="77.25" customHeight="1">
      <c r="A42" s="15" t="s">
        <v>82</v>
      </c>
      <c r="B42" s="3" t="s">
        <v>38</v>
      </c>
      <c r="C42" s="24">
        <v>10</v>
      </c>
    </row>
    <row r="43" spans="1:3" ht="124.5" customHeight="1">
      <c r="A43" s="15" t="s">
        <v>109</v>
      </c>
      <c r="B43" s="3" t="s">
        <v>110</v>
      </c>
      <c r="C43" s="24">
        <v>50</v>
      </c>
    </row>
    <row r="44" spans="1:3" ht="77.25" customHeight="1">
      <c r="A44" s="15" t="s">
        <v>83</v>
      </c>
      <c r="B44" s="3" t="s">
        <v>34</v>
      </c>
      <c r="C44" s="24">
        <v>700</v>
      </c>
    </row>
    <row r="45" spans="1:3" ht="30.75" customHeight="1">
      <c r="A45" s="15" t="s">
        <v>37</v>
      </c>
      <c r="B45" s="3" t="s">
        <v>24</v>
      </c>
      <c r="C45" s="24">
        <v>1853</v>
      </c>
    </row>
    <row r="46" spans="1:3" ht="27" customHeight="1">
      <c r="A46" s="16" t="s">
        <v>25</v>
      </c>
      <c r="B46" s="5" t="s">
        <v>26</v>
      </c>
      <c r="C46" s="9">
        <f>C47+C97</f>
        <v>396853.69999999995</v>
      </c>
    </row>
    <row r="47" spans="1:3" ht="30.75" customHeight="1">
      <c r="A47" s="13" t="s">
        <v>27</v>
      </c>
      <c r="B47" s="2" t="s">
        <v>42</v>
      </c>
      <c r="C47" s="25">
        <f>C48+C51+C64+C91</f>
        <v>394832.69999999995</v>
      </c>
    </row>
    <row r="48" spans="1:3" ht="54" customHeight="1">
      <c r="A48" s="30" t="s">
        <v>97</v>
      </c>
      <c r="B48" s="33" t="s">
        <v>98</v>
      </c>
      <c r="C48" s="21">
        <f>C49</f>
        <v>56523</v>
      </c>
    </row>
    <row r="49" spans="1:3" ht="30.75" customHeight="1">
      <c r="A49" s="15" t="s">
        <v>43</v>
      </c>
      <c r="B49" s="3" t="s">
        <v>61</v>
      </c>
      <c r="C49" s="24">
        <f>C50</f>
        <v>56523</v>
      </c>
    </row>
    <row r="50" spans="1:3" ht="31.5" customHeight="1">
      <c r="A50" s="15" t="s">
        <v>63</v>
      </c>
      <c r="B50" s="3" t="s">
        <v>62</v>
      </c>
      <c r="C50" s="24">
        <v>56523</v>
      </c>
    </row>
    <row r="51" spans="1:3" ht="75" customHeight="1">
      <c r="A51" s="30" t="s">
        <v>28</v>
      </c>
      <c r="B51" s="33" t="s">
        <v>65</v>
      </c>
      <c r="C51" s="21">
        <f>C53</f>
        <v>14643.000000000004</v>
      </c>
    </row>
    <row r="52" spans="1:3" ht="21" customHeight="1">
      <c r="A52" s="17" t="s">
        <v>93</v>
      </c>
      <c r="B52" s="40" t="s">
        <v>94</v>
      </c>
      <c r="C52" s="26">
        <f>C53</f>
        <v>14643.000000000004</v>
      </c>
    </row>
    <row r="53" spans="1:3" ht="17.25" customHeight="1">
      <c r="A53" s="13" t="s">
        <v>49</v>
      </c>
      <c r="B53" s="31" t="s">
        <v>50</v>
      </c>
      <c r="C53" s="27">
        <f>C63+C54+C55+C56+C57+C58+C60+C62+C59+C61</f>
        <v>14643.000000000004</v>
      </c>
    </row>
    <row r="54" spans="1:3" ht="17.25" customHeight="1">
      <c r="A54" s="18" t="s">
        <v>111</v>
      </c>
      <c r="B54" s="31" t="s">
        <v>50</v>
      </c>
      <c r="C54" s="48">
        <f>700.5+132.5</f>
        <v>833</v>
      </c>
    </row>
    <row r="55" spans="1:3" ht="17.25" customHeight="1">
      <c r="A55" s="18" t="s">
        <v>112</v>
      </c>
      <c r="B55" s="31" t="s">
        <v>50</v>
      </c>
      <c r="C55" s="48">
        <f>5428+308.5</f>
        <v>5736.5</v>
      </c>
    </row>
    <row r="56" spans="1:3" ht="17.25" customHeight="1">
      <c r="A56" s="18" t="s">
        <v>113</v>
      </c>
      <c r="B56" s="31" t="s">
        <v>50</v>
      </c>
      <c r="C56" s="27">
        <f>464.1+139.5</f>
        <v>603.6</v>
      </c>
    </row>
    <row r="57" spans="1:3" ht="17.25" customHeight="1">
      <c r="A57" s="18" t="s">
        <v>114</v>
      </c>
      <c r="B57" s="31" t="s">
        <v>50</v>
      </c>
      <c r="C57" s="27">
        <f>447.8+195.3</f>
        <v>643.1</v>
      </c>
    </row>
    <row r="58" spans="1:3" ht="17.25" customHeight="1">
      <c r="A58" s="18" t="s">
        <v>115</v>
      </c>
      <c r="B58" s="31" t="s">
        <v>50</v>
      </c>
      <c r="C58" s="27">
        <f>87+111.6</f>
        <v>198.6</v>
      </c>
    </row>
    <row r="59" spans="1:3" ht="17.25" customHeight="1">
      <c r="A59" s="18" t="s">
        <v>124</v>
      </c>
      <c r="B59" s="31" t="s">
        <v>50</v>
      </c>
      <c r="C59" s="27">
        <f>278.2+28</f>
        <v>306.2</v>
      </c>
    </row>
    <row r="60" spans="1:3" ht="17.25" customHeight="1">
      <c r="A60" s="18" t="s">
        <v>116</v>
      </c>
      <c r="B60" s="31" t="s">
        <v>50</v>
      </c>
      <c r="C60" s="27">
        <f>1044.2+460.4</f>
        <v>1504.6</v>
      </c>
    </row>
    <row r="61" spans="1:3" ht="17.25" customHeight="1">
      <c r="A61" s="18" t="s">
        <v>125</v>
      </c>
      <c r="B61" s="31" t="s">
        <v>50</v>
      </c>
      <c r="C61" s="27">
        <f>1822.4+55.8</f>
        <v>1878.2</v>
      </c>
    </row>
    <row r="62" spans="1:3" ht="17.25" customHeight="1">
      <c r="A62" s="18" t="s">
        <v>117</v>
      </c>
      <c r="B62" s="31" t="s">
        <v>50</v>
      </c>
      <c r="C62" s="27">
        <f>1087.8+367.4</f>
        <v>1455.1999999999998</v>
      </c>
    </row>
    <row r="63" spans="1:3" ht="17.25" customHeight="1">
      <c r="A63" s="13" t="s">
        <v>84</v>
      </c>
      <c r="B63" s="31" t="s">
        <v>50</v>
      </c>
      <c r="C63" s="27">
        <f>1394+90</f>
        <v>1484</v>
      </c>
    </row>
    <row r="64" spans="1:3" ht="52.5" customHeight="1">
      <c r="A64" s="18" t="s">
        <v>51</v>
      </c>
      <c r="B64" s="42" t="s">
        <v>52</v>
      </c>
      <c r="C64" s="49">
        <f>C74+C76+C87+C89+C67+C65+C85</f>
        <v>323375.89999999997</v>
      </c>
    </row>
    <row r="65" spans="1:3" ht="60.75" customHeight="1">
      <c r="A65" s="18" t="s">
        <v>137</v>
      </c>
      <c r="B65" s="47" t="s">
        <v>138</v>
      </c>
      <c r="C65" s="27">
        <f>C66</f>
        <v>15.8</v>
      </c>
    </row>
    <row r="66" spans="1:3" ht="62.25" customHeight="1">
      <c r="A66" s="18" t="s">
        <v>139</v>
      </c>
      <c r="B66" s="47" t="s">
        <v>140</v>
      </c>
      <c r="C66" s="27">
        <v>15.8</v>
      </c>
    </row>
    <row r="67" spans="1:3" ht="45.75" customHeight="1">
      <c r="A67" s="19" t="s">
        <v>66</v>
      </c>
      <c r="B67" s="6" t="s">
        <v>99</v>
      </c>
      <c r="C67" s="28">
        <f>C69+C71+C72+C73+C70+C68</f>
        <v>2380</v>
      </c>
    </row>
    <row r="68" spans="1:3" ht="45.75" customHeight="1">
      <c r="A68" s="19" t="s">
        <v>141</v>
      </c>
      <c r="B68" s="6" t="s">
        <v>54</v>
      </c>
      <c r="C68" s="28">
        <v>103</v>
      </c>
    </row>
    <row r="69" spans="1:3" ht="44.25" customHeight="1">
      <c r="A69" s="19" t="s">
        <v>53</v>
      </c>
      <c r="B69" s="6" t="s">
        <v>54</v>
      </c>
      <c r="C69" s="28">
        <v>260</v>
      </c>
    </row>
    <row r="70" spans="1:3" ht="44.25" customHeight="1">
      <c r="A70" s="19" t="s">
        <v>118</v>
      </c>
      <c r="B70" s="6" t="s">
        <v>54</v>
      </c>
      <c r="C70" s="28">
        <v>479</v>
      </c>
    </row>
    <row r="71" spans="1:3" ht="44.25" customHeight="1">
      <c r="A71" s="15" t="s">
        <v>55</v>
      </c>
      <c r="B71" s="10" t="s">
        <v>54</v>
      </c>
      <c r="C71" s="28">
        <v>237</v>
      </c>
    </row>
    <row r="72" spans="1:3" ht="45" customHeight="1">
      <c r="A72" s="15" t="s">
        <v>56</v>
      </c>
      <c r="B72" s="6" t="s">
        <v>54</v>
      </c>
      <c r="C72" s="28">
        <v>660</v>
      </c>
    </row>
    <row r="73" spans="1:3" ht="47.25" customHeight="1">
      <c r="A73" s="15" t="s">
        <v>57</v>
      </c>
      <c r="B73" s="6" t="s">
        <v>54</v>
      </c>
      <c r="C73" s="28">
        <v>641</v>
      </c>
    </row>
    <row r="74" spans="1:3" ht="60" customHeight="1">
      <c r="A74" s="15" t="s">
        <v>95</v>
      </c>
      <c r="B74" s="6" t="s">
        <v>96</v>
      </c>
      <c r="C74" s="28">
        <f>C75</f>
        <v>171543</v>
      </c>
    </row>
    <row r="75" spans="1:3" ht="47.25" customHeight="1">
      <c r="A75" s="15" t="s">
        <v>106</v>
      </c>
      <c r="B75" s="2" t="s">
        <v>46</v>
      </c>
      <c r="C75" s="28">
        <f>165926+5617</f>
        <v>171543</v>
      </c>
    </row>
    <row r="76" spans="1:3" ht="47.25" customHeight="1">
      <c r="A76" s="15" t="s">
        <v>85</v>
      </c>
      <c r="B76" s="2" t="s">
        <v>92</v>
      </c>
      <c r="C76" s="28">
        <f>C77</f>
        <v>124920.1</v>
      </c>
    </row>
    <row r="77" spans="1:3" ht="45" customHeight="1">
      <c r="A77" s="15" t="s">
        <v>58</v>
      </c>
      <c r="B77" s="2" t="s">
        <v>59</v>
      </c>
      <c r="C77" s="27">
        <f>C78+C79+C81+C82+C83+C84+C80</f>
        <v>124920.1</v>
      </c>
    </row>
    <row r="78" spans="1:3" ht="46.5" customHeight="1">
      <c r="A78" s="15" t="s">
        <v>86</v>
      </c>
      <c r="B78" s="2" t="s">
        <v>59</v>
      </c>
      <c r="C78" s="27">
        <v>21933</v>
      </c>
    </row>
    <row r="79" spans="1:3" ht="48.75" customHeight="1">
      <c r="A79" s="15" t="s">
        <v>87</v>
      </c>
      <c r="B79" s="2" t="s">
        <v>59</v>
      </c>
      <c r="C79" s="27">
        <f>20500+13613+1138</f>
        <v>35251</v>
      </c>
    </row>
    <row r="80" spans="1:3" ht="48.75" customHeight="1">
      <c r="A80" s="15" t="s">
        <v>119</v>
      </c>
      <c r="B80" s="2" t="s">
        <v>59</v>
      </c>
      <c r="C80" s="27">
        <v>14153</v>
      </c>
    </row>
    <row r="81" spans="1:3" ht="45.75" customHeight="1">
      <c r="A81" s="15" t="s">
        <v>88</v>
      </c>
      <c r="B81" s="2" t="s">
        <v>59</v>
      </c>
      <c r="C81" s="28">
        <v>18273</v>
      </c>
    </row>
    <row r="82" spans="1:3" ht="46.5" customHeight="1">
      <c r="A82" s="15" t="s">
        <v>89</v>
      </c>
      <c r="B82" s="2" t="s">
        <v>59</v>
      </c>
      <c r="C82" s="28">
        <v>16146</v>
      </c>
    </row>
    <row r="83" spans="1:3" ht="45" customHeight="1">
      <c r="A83" s="15" t="s">
        <v>90</v>
      </c>
      <c r="B83" s="2" t="s">
        <v>59</v>
      </c>
      <c r="C83" s="28">
        <v>17546</v>
      </c>
    </row>
    <row r="84" spans="1:3" ht="48.75" customHeight="1">
      <c r="A84" s="15" t="s">
        <v>91</v>
      </c>
      <c r="B84" s="2" t="s">
        <v>59</v>
      </c>
      <c r="C84" s="1">
        <f>(477)+(186)+(73.1)+(882)</f>
        <v>1618.1</v>
      </c>
    </row>
    <row r="85" spans="1:3" ht="93.75" customHeight="1">
      <c r="A85" s="15" t="s">
        <v>120</v>
      </c>
      <c r="B85" s="2" t="s">
        <v>121</v>
      </c>
      <c r="C85" s="28">
        <f>C86</f>
        <v>6514</v>
      </c>
    </row>
    <row r="86" spans="1:3" ht="95.25" customHeight="1">
      <c r="A86" s="15" t="s">
        <v>122</v>
      </c>
      <c r="B86" s="2" t="s">
        <v>123</v>
      </c>
      <c r="C86" s="28">
        <v>6514</v>
      </c>
    </row>
    <row r="87" spans="1:3" ht="78.75" customHeight="1">
      <c r="A87" s="13" t="s">
        <v>67</v>
      </c>
      <c r="B87" s="46" t="s">
        <v>108</v>
      </c>
      <c r="C87" s="27">
        <f>C88</f>
        <v>10997</v>
      </c>
    </row>
    <row r="88" spans="1:3" ht="67.5" customHeight="1">
      <c r="A88" s="13" t="s">
        <v>142</v>
      </c>
      <c r="B88" s="46" t="s">
        <v>107</v>
      </c>
      <c r="C88" s="27">
        <f>8225+2772</f>
        <v>10997</v>
      </c>
    </row>
    <row r="89" spans="1:3" ht="94.5" customHeight="1">
      <c r="A89" s="13" t="s">
        <v>68</v>
      </c>
      <c r="B89" s="4" t="s">
        <v>69</v>
      </c>
      <c r="C89" s="27">
        <f>C90</f>
        <v>7006</v>
      </c>
    </row>
    <row r="90" spans="1:3" ht="93" customHeight="1">
      <c r="A90" s="13" t="s">
        <v>143</v>
      </c>
      <c r="B90" s="4" t="s">
        <v>60</v>
      </c>
      <c r="C90" s="27">
        <v>7006</v>
      </c>
    </row>
    <row r="91" spans="1:3" ht="27.75" customHeight="1">
      <c r="A91" s="13" t="s">
        <v>144</v>
      </c>
      <c r="B91" s="50" t="s">
        <v>145</v>
      </c>
      <c r="C91" s="49">
        <f>C92+C94</f>
        <v>290.8</v>
      </c>
    </row>
    <row r="92" spans="1:3" ht="79.5" customHeight="1">
      <c r="A92" s="13" t="s">
        <v>146</v>
      </c>
      <c r="B92" s="4" t="s">
        <v>147</v>
      </c>
      <c r="C92" s="27">
        <f>C93</f>
        <v>56.4</v>
      </c>
    </row>
    <row r="93" spans="1:3" ht="61.5" customHeight="1">
      <c r="A93" s="13" t="s">
        <v>148</v>
      </c>
      <c r="B93" s="4" t="s">
        <v>149</v>
      </c>
      <c r="C93" s="27">
        <v>56.4</v>
      </c>
    </row>
    <row r="94" spans="1:3" ht="32.25" customHeight="1">
      <c r="A94" s="13" t="s">
        <v>150</v>
      </c>
      <c r="B94" s="4" t="s">
        <v>153</v>
      </c>
      <c r="C94" s="27">
        <f>C95</f>
        <v>234.4</v>
      </c>
    </row>
    <row r="95" spans="1:3" ht="33" customHeight="1">
      <c r="A95" s="13" t="s">
        <v>152</v>
      </c>
      <c r="B95" s="4" t="s">
        <v>151</v>
      </c>
      <c r="C95" s="27">
        <f>C96</f>
        <v>234.4</v>
      </c>
    </row>
    <row r="96" spans="1:3" ht="33.75" customHeight="1">
      <c r="A96" s="13" t="s">
        <v>154</v>
      </c>
      <c r="B96" s="4" t="s">
        <v>151</v>
      </c>
      <c r="C96" s="27">
        <v>234.4</v>
      </c>
    </row>
    <row r="97" spans="1:3" ht="38.25" customHeight="1">
      <c r="A97" s="13" t="s">
        <v>74</v>
      </c>
      <c r="B97" s="44" t="s">
        <v>75</v>
      </c>
      <c r="C97" s="32">
        <f>C98</f>
        <v>2021</v>
      </c>
    </row>
    <row r="98" spans="1:3" ht="33.75" customHeight="1">
      <c r="A98" s="13" t="s">
        <v>76</v>
      </c>
      <c r="B98" s="39" t="s">
        <v>77</v>
      </c>
      <c r="C98" s="45">
        <f>C99+C100+C101+C102+C103+C104+C105+C106+C107+C108+C109</f>
        <v>2021</v>
      </c>
    </row>
    <row r="99" spans="1:3" ht="32.25" customHeight="1">
      <c r="A99" s="13" t="s">
        <v>155</v>
      </c>
      <c r="B99" s="39" t="s">
        <v>77</v>
      </c>
      <c r="C99" s="51">
        <v>40</v>
      </c>
    </row>
    <row r="100" spans="1:3" ht="33" customHeight="1">
      <c r="A100" s="13" t="s">
        <v>156</v>
      </c>
      <c r="B100" s="39" t="s">
        <v>77</v>
      </c>
      <c r="C100" s="51">
        <v>165</v>
      </c>
    </row>
    <row r="101" spans="1:3" ht="30.75" customHeight="1">
      <c r="A101" s="13" t="s">
        <v>157</v>
      </c>
      <c r="B101" s="39" t="s">
        <v>77</v>
      </c>
      <c r="C101" s="51">
        <v>500</v>
      </c>
    </row>
    <row r="102" spans="1:3" ht="30" customHeight="1">
      <c r="A102" s="13" t="s">
        <v>158</v>
      </c>
      <c r="B102" s="39" t="s">
        <v>77</v>
      </c>
      <c r="C102" s="51">
        <v>92</v>
      </c>
    </row>
    <row r="103" spans="1:3" ht="31.5" customHeight="1">
      <c r="A103" s="13" t="s">
        <v>159</v>
      </c>
      <c r="B103" s="39" t="s">
        <v>77</v>
      </c>
      <c r="C103" s="51">
        <v>255</v>
      </c>
    </row>
    <row r="104" spans="1:3" ht="30.75" customHeight="1">
      <c r="A104" s="13" t="s">
        <v>160</v>
      </c>
      <c r="B104" s="39" t="s">
        <v>77</v>
      </c>
      <c r="C104" s="51">
        <v>8</v>
      </c>
    </row>
    <row r="105" spans="1:3" ht="30" customHeight="1">
      <c r="A105" s="13" t="s">
        <v>161</v>
      </c>
      <c r="B105" s="39" t="s">
        <v>77</v>
      </c>
      <c r="C105" s="51">
        <v>6</v>
      </c>
    </row>
    <row r="106" spans="1:3" ht="32.25" customHeight="1">
      <c r="A106" s="13" t="s">
        <v>162</v>
      </c>
      <c r="B106" s="39" t="s">
        <v>77</v>
      </c>
      <c r="C106" s="51">
        <v>50</v>
      </c>
    </row>
    <row r="107" spans="1:3" ht="30.75" customHeight="1">
      <c r="A107" s="13" t="s">
        <v>163</v>
      </c>
      <c r="B107" s="39" t="s">
        <v>77</v>
      </c>
      <c r="C107" s="51">
        <v>5</v>
      </c>
    </row>
    <row r="108" spans="1:3" ht="32.25" customHeight="1">
      <c r="A108" s="13" t="s">
        <v>164</v>
      </c>
      <c r="B108" s="39" t="s">
        <v>77</v>
      </c>
      <c r="C108" s="51">
        <v>100</v>
      </c>
    </row>
    <row r="109" spans="1:3" ht="33.75" customHeight="1">
      <c r="A109" s="13" t="s">
        <v>165</v>
      </c>
      <c r="B109" s="39" t="s">
        <v>77</v>
      </c>
      <c r="C109" s="51">
        <v>800</v>
      </c>
    </row>
  </sheetData>
  <sheetProtection/>
  <mergeCells count="4">
    <mergeCell ref="A7:C7"/>
    <mergeCell ref="A9:C9"/>
    <mergeCell ref="A10:C10"/>
    <mergeCell ref="A11:C11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г. Слободского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Пузанкова Светлана</dc:creator>
  <cp:keywords/>
  <dc:description/>
  <cp:lastModifiedBy>Конкин С.Н.</cp:lastModifiedBy>
  <cp:lastPrinted>2011-11-02T09:32:16Z</cp:lastPrinted>
  <dcterms:created xsi:type="dcterms:W3CDTF">2005-10-23T13:57:49Z</dcterms:created>
  <dcterms:modified xsi:type="dcterms:W3CDTF">2011-11-07T04:10:17Z</dcterms:modified>
  <cp:category/>
  <cp:version/>
  <cp:contentType/>
  <cp:contentStatus/>
</cp:coreProperties>
</file>