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Оценка выполнения показателей" sheetId="1" r:id="rId1"/>
    <sheet name="Оценка эфф- ти программ" sheetId="2" r:id="rId2"/>
  </sheets>
  <definedNames>
    <definedName name="_xlnm.Print_Titles" localSheetId="0">'Оценка выполнения показателей'!$2:$4</definedName>
    <definedName name="_xlnm.Print_Area" localSheetId="0">'Оценка выполнения показателей'!$A$1:$K$153</definedName>
  </definedNames>
  <calcPr fullCalcOnLoad="1"/>
</workbook>
</file>

<file path=xl/sharedStrings.xml><?xml version="1.0" encoding="utf-8"?>
<sst xmlns="http://schemas.openxmlformats.org/spreadsheetml/2006/main" count="488" uniqueCount="291">
  <si>
    <t>Оценка выполнения показателей эффективности, предусмотренных муниципальными  программами,  в  2013 году</t>
  </si>
  <si>
    <t>N п/п</t>
  </si>
  <si>
    <t xml:space="preserve">Наименование показателей эффективности, предусмотренных программой  (Пi)        </t>
  </si>
  <si>
    <t xml:space="preserve">Период     выполнения показателей эффектив-ности &lt;1&gt;  </t>
  </si>
  <si>
    <t xml:space="preserve">Единица
 изм-я    </t>
  </si>
  <si>
    <t>Значение показателей эффективности</t>
  </si>
  <si>
    <t xml:space="preserve">Среднее значение оценки выполнения  показателей  эффективнос-ти  в баллах (СР ЗНАЧ Оц)     </t>
  </si>
  <si>
    <t>Качественная   оценка выполнения показателей эффективности &lt;3&gt;</t>
  </si>
  <si>
    <t xml:space="preserve">Предусмотрено программой   на соответству-ющий период  
 (Пi пл) </t>
  </si>
  <si>
    <t xml:space="preserve">Фактически  выполнено за соответству-ющий период (Пiф)      </t>
  </si>
  <si>
    <t xml:space="preserve">отклонение 
 (Пi ф – Пi пл) </t>
  </si>
  <si>
    <t>оценка  выполнения  показателей  эффективности  в баллах  (Оц) &lt;2&gt;</t>
  </si>
  <si>
    <t>показатели  эффективности  выполнены  не в полном объеме (при СРЗНАЧ Оц меньше 1, но больше 0);</t>
  </si>
  <si>
    <t>Удовлетворение обращений граждан об оказании материальной и другой помощи, имеющих заявительных характер</t>
  </si>
  <si>
    <t>чел.</t>
  </si>
  <si>
    <t>Количество информационных материалов размещенных в различных СМИ</t>
  </si>
  <si>
    <t>шт.</t>
  </si>
  <si>
    <t>Количество проведённых городских акций и мероприятий социальной направленности</t>
  </si>
  <si>
    <t>Количество семей, учасников социальных акций</t>
  </si>
  <si>
    <t xml:space="preserve">   показатели эффективности выполнены в полном объеме (при СРЗНАЧ Оц = 1);</t>
  </si>
  <si>
    <t>Формовочная обрезка деревьев</t>
  </si>
  <si>
    <t>шт .</t>
  </si>
  <si>
    <t xml:space="preserve">Озеленение клумб и газонов города </t>
  </si>
  <si>
    <t>м2</t>
  </si>
  <si>
    <t xml:space="preserve"> показатели  эффективности  выполнены  не в полном объеме (при СРЗНАЧ Оц меньше 1, но больше 0);</t>
  </si>
  <si>
    <t>Общее количество зарегистрированных преступлений</t>
  </si>
  <si>
    <t>ед-ц</t>
  </si>
  <si>
    <t>Количество преступлений, совершенных в общественных местах</t>
  </si>
  <si>
    <t>Количество преступлений, совершенных несовершеннолетними или при их участии</t>
  </si>
  <si>
    <t>Количество преступлений, совершенных лицами, ранее отбывшими наказание за совершение преступления</t>
  </si>
  <si>
    <t>Уровень ( коэффициент) преступности на 10 тыс. населения</t>
  </si>
  <si>
    <t>%</t>
  </si>
  <si>
    <t>Раскрываемость преступлений</t>
  </si>
  <si>
    <t>Количество детей и подростков, занимающихся в учреждениях дополнительного образования</t>
  </si>
  <si>
    <t>челов.</t>
  </si>
  <si>
    <t>Количество детей и подростков, занятых общественно полезным трудом в период летних каникул</t>
  </si>
  <si>
    <t>Количество семей находящихся в социально-опасном положении</t>
  </si>
  <si>
    <t>Количество больных алкоголизмом    из них:</t>
  </si>
  <si>
    <t xml:space="preserve">        несовершеннолетних</t>
  </si>
  <si>
    <t xml:space="preserve">       в возрасте от18 до 30 лет</t>
  </si>
  <si>
    <t>Количество больных наркоманией</t>
  </si>
  <si>
    <t xml:space="preserve"> показатели эффективности выполнены в полном объеме (при СРЗНАЧ Оц = 1);</t>
  </si>
  <si>
    <t>1.</t>
  </si>
  <si>
    <t>Наличие институциональных ведомственных программпо работе с одаренными детьми в образовательных учреждениях</t>
  </si>
  <si>
    <t>2.</t>
  </si>
  <si>
    <t>Научное руководство</t>
  </si>
  <si>
    <t>наличие/шт.</t>
  </si>
  <si>
    <t>осуществляется/7</t>
  </si>
  <si>
    <t>осуществляется/9</t>
  </si>
  <si>
    <t>Наличие победителей и призеров предметных олимпиад региональнго и всероссийского уровней</t>
  </si>
  <si>
    <t>Наличие побелителей и призеров конкурсов, соревнований  регионального и всероссийского уровней</t>
  </si>
  <si>
    <t>меропр.</t>
  </si>
  <si>
    <t xml:space="preserve"> показатели эффективности выполнены в полном объеме</t>
  </si>
  <si>
    <t>Количество молодёжи, получающих услуги консультационного характера</t>
  </si>
  <si>
    <t>Количество подростков и молодёжи, вовлеченных в социальную практику</t>
  </si>
  <si>
    <t>Количество меропритий  проведённых в рамках Программы</t>
  </si>
  <si>
    <t xml:space="preserve">шт. </t>
  </si>
  <si>
    <t>показатели эффективности выполнены в полном объеме (при СРЗНАЧ Оц = 1);</t>
  </si>
  <si>
    <t>Доля образовательных учреждений, имеющих лицензии на право ведения образовательной деятельности</t>
  </si>
  <si>
    <t>Доля образовательных учреждений, обеспеченных системой ОПС,КТС</t>
  </si>
  <si>
    <t>3.</t>
  </si>
  <si>
    <t>Доля образовательных учреждений, имеющих все виды благоустройства в исправном состоянии (канализация, отопление, водопровод)</t>
  </si>
  <si>
    <t>4.</t>
  </si>
  <si>
    <t>Количество образовательных учреждений, оснащенных системой видеонаблюдения</t>
  </si>
  <si>
    <t>4</t>
  </si>
  <si>
    <t>5.</t>
  </si>
  <si>
    <t>Количество образовательных учреждений, имеющих ограждение</t>
  </si>
  <si>
    <t>6.</t>
  </si>
  <si>
    <t>Количество образовательных учреждений, поставленных на капитальный ремонт</t>
  </si>
  <si>
    <t>Доля детей в возрасте от 7 до 18 лет, получающих услуги в учреждениях дополнительного образования деетй в сфере культуры от общего числа детей города</t>
  </si>
  <si>
    <t>Количество проведённых общегородских мероприятий в рамках реализации Программы</t>
  </si>
  <si>
    <t>Доля населения, участвующего в платных культурно- досуговых мероприятиях</t>
  </si>
  <si>
    <t>Доля представленных ( во всех формах) зрителю музейных предметов в общем количестве музейных предметов основного фонда</t>
  </si>
  <si>
    <t>Объем книговыдачи в библиотечных пунктах нестационарного обслуживания</t>
  </si>
  <si>
    <t>тыс. экз.</t>
  </si>
  <si>
    <t>Количество библиотечных пунктов внестационарного обслуживания</t>
  </si>
  <si>
    <t xml:space="preserve">ед-ц   </t>
  </si>
  <si>
    <t>Количество созданных систем защиты информации на рабочих местах обрабатывающих персональные данные</t>
  </si>
  <si>
    <t>Обеспечение рабочих мест срециалистов органов местного самоуправления современной компьютерной техникой ( не старше 5 лет)</t>
  </si>
  <si>
    <t>Количество вновь созданных информационных сервисов</t>
  </si>
  <si>
    <t>ед.</t>
  </si>
  <si>
    <t>Доля структурных подразделений администрации города , включенных в систему электронного документооборота</t>
  </si>
  <si>
    <t xml:space="preserve"> -</t>
  </si>
  <si>
    <t>Увеличение уровня доступности информационных сервисов для муниципальных служащих (электронная почта, доступ к ИНТЕРНЕТ</t>
  </si>
  <si>
    <t>Среднее время простоя систем при проведении ремонтов и проведениии профилактического обслуживания</t>
  </si>
  <si>
    <t>часов</t>
  </si>
  <si>
    <t>Объем сохраненной (архивной) информации для быстрого восстановления информационных систем</t>
  </si>
  <si>
    <t>ТБ
(терабайт)</t>
  </si>
  <si>
    <t>Количество граждан, участвующих в мероприятиях Программы</t>
  </si>
  <si>
    <t>% от общего количества молодёжи в возрасте 14-30 лет</t>
  </si>
  <si>
    <t>Количество подготовленных организаторов и специалистов в области гражданско-патриотического воспитания (курсы повышения квалификации)</t>
  </si>
  <si>
    <t xml:space="preserve">Количество  меропритий, (конкурсов, соревнований, военно-спортивных игр, выставок, фестивалей) гражданско-патриотической направленности </t>
  </si>
  <si>
    <t xml:space="preserve">  показатели  эффективности  выполнены  не в полном объеме (при СРЗНАЧ Оц меньше 1, но больше 0);</t>
  </si>
  <si>
    <t>Количество малых предприятий ( с учетом микропредприятий), единиц</t>
  </si>
  <si>
    <t>2013 год</t>
  </si>
  <si>
    <t>единиц</t>
  </si>
  <si>
    <t>Количество малых предприятий в расчете на 1 тыс. человек населения города,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</si>
  <si>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</si>
  <si>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Доля продукции, произведенной малыми предприятиями, в общем объеме оборота предприятий города, %</t>
  </si>
  <si>
    <t xml:space="preserve">Оборот субъектов малого предпринимательства, </t>
  </si>
  <si>
    <t>млрд. рублей</t>
  </si>
  <si>
    <t>Размер среднемесячной заработной платы у наемных работников на малых предприятиях,</t>
  </si>
  <si>
    <t xml:space="preserve"> тыс. рублей</t>
  </si>
  <si>
    <t>Объем налоговых поступлений от субъектов малого предпринимательства в консолидированный бюджет города</t>
  </si>
  <si>
    <t xml:space="preserve"> %</t>
  </si>
  <si>
    <t xml:space="preserve">  показатели эффективности выполнены в полном объеме</t>
  </si>
  <si>
    <t>Количество молодых семей, улучшивших жилищные условия</t>
  </si>
  <si>
    <t>семей</t>
  </si>
  <si>
    <t>Количество выданных свидетельств на жильё</t>
  </si>
  <si>
    <t xml:space="preserve">    показатели  эффективности  выполнены  не в полном объеме (при СРЗНАЧ Оц меньше 1, но больше 0);</t>
  </si>
  <si>
    <t>Общеобразовательные и дошкольные учреждения, участвующие в  реализации Программы"</t>
  </si>
  <si>
    <t>кол-во</t>
  </si>
  <si>
    <t>Участники конкурсов в рамках Программы</t>
  </si>
  <si>
    <t>Обеспечение световозвращающими проспособлениями детей подготовительных  групп ДОУ и учащихся первых классов</t>
  </si>
  <si>
    <t xml:space="preserve">% </t>
  </si>
  <si>
    <t>Обустроенные пешеходные переходы вблизи образовательных заведений</t>
  </si>
  <si>
    <t>Дорожные ограждения на наиболее опасных
 участках улично- дорожной сети</t>
  </si>
  <si>
    <t>Установленные дорожные знаки</t>
  </si>
  <si>
    <t>Созданные органы ТОС</t>
  </si>
  <si>
    <t>ТОС и СМИ, участвующих в реализации Программы, в том числе в конкурсах, празднике "День соседей"</t>
  </si>
  <si>
    <t xml:space="preserve">Количество положительных отзывов населения о деятельности ТОС </t>
  </si>
  <si>
    <t>Кол-во положи-тельных отзывов</t>
  </si>
  <si>
    <t>Оборудованные (отремонтированные) на средства Программы детские площадки</t>
  </si>
  <si>
    <t>коли-чество</t>
  </si>
  <si>
    <t>Опубликованныые статьи, пресслужбы, информационные сообщения и новостные материалы о деятельности ТОС</t>
  </si>
  <si>
    <t>Проведённые семинары для представителей органов ТОС, ТСЖ, об опыте работы ТОС, ТСЖ в других муниципальных образованиях)</t>
  </si>
  <si>
    <t xml:space="preserve"> показатели  эффективности  выполнены  е в полном объеме (при СРЗНАЧ Оц = 1);</t>
  </si>
  <si>
    <t>Повышение профессионального уровня кадров</t>
  </si>
  <si>
    <t xml:space="preserve">  1.1 </t>
  </si>
  <si>
    <t xml:space="preserve">Создание  и реализация институциональных программ"Педагогические кадры образовательных учреждений" </t>
  </si>
  <si>
    <t xml:space="preserve">  1.2</t>
  </si>
  <si>
    <t>Доля молодых специалистов принятых в образовательные учреждения в общей численности пед.работников</t>
  </si>
  <si>
    <t xml:space="preserve"> 1.3</t>
  </si>
  <si>
    <t>Доля педагогических работников, прошедших курсовую переподготовку от плановых пятилетних показателей</t>
  </si>
  <si>
    <t xml:space="preserve">  1.4</t>
  </si>
  <si>
    <t>Количество мероприятий по повышению квалификации руководящих  и педагогических работников</t>
  </si>
  <si>
    <t xml:space="preserve"> 1.5</t>
  </si>
  <si>
    <t xml:space="preserve"> 1.6</t>
  </si>
  <si>
    <t>Количество проведённых профессиональных конкурсов педогогической направленности</t>
  </si>
  <si>
    <t>Повышение качества образовательных услуг</t>
  </si>
  <si>
    <t xml:space="preserve">  2.1</t>
  </si>
  <si>
    <t xml:space="preserve"> - готовность выпускников ДОУ к обучению в 1 классе</t>
  </si>
  <si>
    <t xml:space="preserve">  2.2</t>
  </si>
  <si>
    <t>Количество сдавших ЕГЭ по обязательным предметам</t>
  </si>
  <si>
    <t xml:space="preserve"> показатели  эффективности  выполнены  не в полном объеме (при СРЗНАЧ Оц меньше 1, но больше 0)</t>
  </si>
  <si>
    <t>Численность занимающихся физкультурой в городе Слободском</t>
  </si>
  <si>
    <t>Количество проведённых спортивных мероприятий</t>
  </si>
  <si>
    <t>Количество участников спортивных мероприятий</t>
  </si>
  <si>
    <t>Строительство плавательного бассейна</t>
  </si>
  <si>
    <t>не  выполнена половина и более половины  показателей эффективности СРЗНАЧ     Оц &lt;= 0</t>
  </si>
  <si>
    <t xml:space="preserve">Увеличение количества спортсменов, получивших спортивные звания и  разряды </t>
  </si>
  <si>
    <t>Количество соревнований различного уровня, в которых слободские спортсмены принимают участие</t>
  </si>
  <si>
    <t>Количчество призовых мест</t>
  </si>
  <si>
    <t>Количество занимающихся в спортивных учреждениях</t>
  </si>
  <si>
    <t xml:space="preserve"> показатели эффективности выполнены в полном объеме (при СРЗНАЧ Оц = 1)</t>
  </si>
  <si>
    <t xml:space="preserve"> 1.1</t>
  </si>
  <si>
    <t>Соблюдение муниципальными служащими запретов и ограниччений,  предусмотренных действующим законодательством</t>
  </si>
  <si>
    <t xml:space="preserve"> 1.2</t>
  </si>
  <si>
    <t>Количество мунципальных служащих, получивших удостоверения и сертификаты о повышении квалификации и стажировке</t>
  </si>
  <si>
    <t>Аттестация муниципальных служащих</t>
  </si>
  <si>
    <t xml:space="preserve"> 1.4</t>
  </si>
  <si>
    <t xml:space="preserve">Создание кадрового резерва на замещение должностей муниципальной службы </t>
  </si>
  <si>
    <t>Количество подпрограмм  по духовно- нравственному воспитанию в  программах развития образовательных учреждениях</t>
  </si>
  <si>
    <t>Количество факультативных курсов для учащихся по основам православной культуры</t>
  </si>
  <si>
    <t>Количество проведённых городских мероприятий духовно- нравственной направленности</t>
  </si>
  <si>
    <t>Отсутствие обоснованных жалоб на качество услуг по организации отдыха детей</t>
  </si>
  <si>
    <t>Отсутствие детского травматизма в лагерях с дневным пребыванием детей</t>
  </si>
  <si>
    <t>Охват отдыхом обучающихся 1-10 классов</t>
  </si>
  <si>
    <t>Обеспечение населения достоверной информацией через средства массовой информации об экологических проблемах и состоянии окружающей среды города</t>
  </si>
  <si>
    <t>Количество публикаций, выступлений</t>
  </si>
  <si>
    <t>Увеличение количества мероприятий городского уровня по экологическому образованию, воспитанию, просвещению и информированию населения</t>
  </si>
  <si>
    <t>Количество мероприятий</t>
  </si>
  <si>
    <t>Проведение походов по исследованию особо охраняемых территорий в  окрестностях города</t>
  </si>
  <si>
    <t>Количество походов</t>
  </si>
  <si>
    <t>Оформление буклетов о памятниках природы</t>
  </si>
  <si>
    <t>Количество буклетов</t>
  </si>
  <si>
    <t>Участки автомобильных дорог общего пользования местного значения вне границ населенных пунктов, подлежащие ремонту</t>
  </si>
  <si>
    <t>Доля протяженности  автомобильных дорог общего пользования местного значения вне границ населенных пунктов, не отвечающих нормативным требованиям, в общей протяженности автомобильных дорог общего пользования местного значения вне границ населенных пунктов</t>
  </si>
  <si>
    <t>Капитальный ремонт автомобильных дорог общего пользования в границах населенных пунктов</t>
  </si>
  <si>
    <t>кв.м</t>
  </si>
  <si>
    <t>Доля отремонтированных автомобильных дорог общего пользования в границах населенных пунктов в общей протяженности</t>
  </si>
  <si>
    <t xml:space="preserve">Общая площадь отремонтированных дворовых территорий и подъездов к дворовым территориям многоквартирных домов, </t>
  </si>
  <si>
    <t>Количество отремонтированных остановок общественного транспорта</t>
  </si>
  <si>
    <t xml:space="preserve">    показатели эффективности выполнены в полном объеме (при СРЗНАЧ Оц = 1);</t>
  </si>
  <si>
    <t>Количество оплачиваемых рабочих мест по временнойзанятости несовершеннолетних граждан в возрасте от 14 до 18 лет</t>
  </si>
  <si>
    <t>мест</t>
  </si>
  <si>
    <t>Обеспечение трудоустройства граждан в возрасте от 14 до 18 лет на оплачиваемые работы</t>
  </si>
  <si>
    <t>показатели  эффективности  выполнены   в полном объеме (при СРЗНАЧ Оц = 1);</t>
  </si>
  <si>
    <t>Кол-во детей сирот и детей, оставшихся без попечения родителей, устроенных в замещающие семьи</t>
  </si>
  <si>
    <t>Количество детей-сирот  и детей, оставшихся без попечения родителей, охваченных разными видами выплат и пособий</t>
  </si>
  <si>
    <t>Количество жилых помещений, предоставленных детям-сиротам, детям, оставшимся без попечения родителей</t>
  </si>
  <si>
    <t>Количество несовершеннолетних, снятых с учета КДН и ЗП</t>
  </si>
  <si>
    <t xml:space="preserve">Количество семей, находящихся в социально опасном положении, состоящих на учете в КДН и ЗП города </t>
  </si>
  <si>
    <t>показатели  эффективности выполнены   в полном объеме СРЗНАЧ Оц = 1</t>
  </si>
  <si>
    <t>Количество проведенных профилактических мероприятий</t>
  </si>
  <si>
    <t>Количество человек принявших участие в профилактических мероприятиях</t>
  </si>
  <si>
    <t>Количество добровольно протестированных человек иммунохромографическим экспресс-тестом</t>
  </si>
  <si>
    <t xml:space="preserve">     показатели  эффективности  выполнены   в полном объеме (при СРЗНАЧ Оц = 1);</t>
  </si>
  <si>
    <t>Количество принятых нормативно- правовых актов в области защиты населения и территории от чрезвычайных ситуаций природного и техногенного характера</t>
  </si>
  <si>
    <t>Количество проведённых тренировок и учений</t>
  </si>
  <si>
    <t>Сокращение количества пострадавшего населения</t>
  </si>
  <si>
    <t>Количество применяемых инновационных  информационных технологий и технологических средств</t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</si>
  <si>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"Забота 2013-2015"</t>
    </r>
    <r>
      <rPr>
        <sz val="12"/>
        <rFont val="Times New Roman"/>
        <family val="1"/>
      </rPr>
      <t xml:space="preserve">
Сроки реализации  2013-2015 </t>
    </r>
  </si>
  <si>
    <r>
      <t>Название  долгосрочной программы</t>
    </r>
    <r>
      <rPr>
        <b/>
        <i/>
        <sz val="12"/>
        <rFont val="Times New Roman"/>
        <family val="1"/>
      </rPr>
      <t xml:space="preserve"> "Озеленение города Слободского на 2011-2013 годы"</t>
    </r>
    <r>
      <rPr>
        <sz val="12"/>
        <rFont val="Times New Roman"/>
        <family val="1"/>
      </rPr>
      <t xml:space="preserve">
Сроки реализации  2011-2013 год</t>
    </r>
  </si>
  <si>
    <r>
      <t xml:space="preserve">Название  долгосрочной целевой программы </t>
    </r>
    <r>
      <rPr>
        <b/>
        <i/>
        <sz val="12"/>
        <rFont val="Times New Roman"/>
        <family val="1"/>
      </rPr>
      <t>"Профилактика правонарушений и борьбы с преступностью"</t>
    </r>
    <r>
      <rPr>
        <sz val="12"/>
        <rFont val="Times New Roman"/>
        <family val="1"/>
      </rPr>
      <t xml:space="preserve">
Сроки реализации  2013-2015 годы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</si>
  <si>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"Одаренные дети города Слободского на 2011-2013 годы"</t>
    </r>
    <r>
      <rPr>
        <sz val="12"/>
        <rFont val="Times New Roman"/>
        <family val="1"/>
      </rPr>
      <t xml:space="preserve">
Сроки реализации  2011-2013 год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</si>
  <si>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«Молодёжь города Слободского" на 2013-2015 годы».</t>
    </r>
    <r>
      <rPr>
        <sz val="12"/>
        <rFont val="Times New Roman"/>
        <family val="1"/>
      </rPr>
      <t xml:space="preserve">
Сроки реализации  на 2011-2013 годы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</si>
  <si>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 "Безопасность образовательных учреждений города Слободского" на 2013-2015 годы"</t>
    </r>
    <r>
      <rPr>
        <sz val="12"/>
        <rFont val="Times New Roman"/>
        <family val="1"/>
      </rPr>
      <t xml:space="preserve">
Сроки реализации  2013-2015 гг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</si>
  <si>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«Культура г. Слободского на 2012-2014 годы».</t>
    </r>
    <r>
      <rPr>
        <sz val="12"/>
        <rFont val="Times New Roman"/>
        <family val="1"/>
      </rPr>
      <t xml:space="preserve">
Сроки реализации 2012-2014 год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</si>
  <si>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 Информатизация муниципального образования "город Слободской"</t>
    </r>
    <r>
      <rPr>
        <sz val="12"/>
        <rFont val="Times New Roman"/>
        <family val="1"/>
      </rPr>
      <t xml:space="preserve">
Сроки реализации  2013-2015 гг</t>
    </r>
  </si>
  <si>
    <r>
      <t>Название  долгосрочной программы</t>
    </r>
    <r>
      <rPr>
        <b/>
        <i/>
        <sz val="12"/>
        <rFont val="Times New Roman"/>
        <family val="1"/>
      </rPr>
      <t xml:space="preserve"> «Патриотическое воспитание граждан в городе Слободском на 2013-2015 годы».</t>
    </r>
    <r>
      <rPr>
        <sz val="12"/>
        <rFont val="Times New Roman"/>
        <family val="1"/>
      </rPr>
      <t xml:space="preserve">
Сроки реализации  на 2013-2015 годы</t>
    </r>
  </si>
  <si>
    <r>
      <t>Название  долгосрочной программы</t>
    </r>
    <r>
      <rPr>
        <b/>
        <i/>
        <sz val="12"/>
        <rFont val="Times New Roman"/>
        <family val="1"/>
      </rPr>
      <t xml:space="preserve"> "Поддержка и развитие малого предпринимательства в городе Слободском на 2010-2014"</t>
    </r>
    <r>
      <rPr>
        <sz val="12"/>
        <rFont val="Times New Roman"/>
        <family val="1"/>
      </rPr>
      <t>,
Сроки реализации 2010-2014</t>
    </r>
  </si>
  <si>
    <r>
      <t xml:space="preserve">Название долгосрочной программы </t>
    </r>
    <r>
      <rPr>
        <b/>
        <i/>
        <sz val="12"/>
        <rFont val="Times New Roman"/>
        <family val="1"/>
      </rPr>
      <t>"Обеспечение жильём молодых семей на 2012 год".</t>
    </r>
    <r>
      <rPr>
        <sz val="12"/>
        <rFont val="Times New Roman"/>
        <family val="1"/>
      </rPr>
      <t xml:space="preserve">
Сроки реализации 2012</t>
    </r>
  </si>
  <si>
    <r>
      <t>Название  долгосрочной программы "</t>
    </r>
    <r>
      <rPr>
        <b/>
        <i/>
        <sz val="12"/>
        <rFont val="Times New Roman"/>
        <family val="1"/>
      </rPr>
      <t>Повышение безопасности дорожного движения в городе Слободском на 2011-2013 годах"</t>
    </r>
    <r>
      <rPr>
        <sz val="12"/>
        <rFont val="Times New Roman"/>
        <family val="1"/>
      </rPr>
      <t xml:space="preserve">
Сроки реализации  на 2011-2013годы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</si>
  <si>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 Развитие территориального общественного самоуправления в муниципальном образовании "город Слободской"</t>
    </r>
    <r>
      <rPr>
        <sz val="12"/>
        <rFont val="Times New Roman"/>
        <family val="1"/>
      </rPr>
      <t xml:space="preserve">
Сроки реализации  2010-2015 гг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</si>
  <si>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"Педагогические кадры города Слободского" на 2013-2015 годы"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Сроки реализации 2013-2015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</si>
  <si>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"Развитие массового спорта в городе Слободском"</t>
    </r>
    <r>
      <rPr>
        <sz val="12"/>
        <rFont val="Times New Roman"/>
        <family val="1"/>
      </rPr>
      <t xml:space="preserve">
Сроки реализации  2013-2015 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</si>
  <si>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"Развитие школы высщего спортивного мастерства в городе Слободском"</t>
    </r>
    <r>
      <rPr>
        <sz val="12"/>
        <rFont val="Times New Roman"/>
        <family val="1"/>
      </rPr>
      <t xml:space="preserve">
Сроки реализации  2013-2015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</si>
  <si>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"Развитие муниципальной службы в муниципальном образовании "город Слободской" ,</t>
    </r>
    <r>
      <rPr>
        <sz val="12"/>
        <rFont val="Times New Roman"/>
        <family val="1"/>
      </rPr>
      <t xml:space="preserve">
Сроки реализации  на 2010-2013 годы</t>
    </r>
  </si>
  <si>
    <r>
      <t xml:space="preserve">100% </t>
    </r>
    <r>
      <rPr>
        <i/>
        <sz val="10"/>
        <rFont val="Times New Roman"/>
        <family val="1"/>
      </rPr>
      <t>от числа муниципальных служащих, нуждающихся в повышении квалификации</t>
    </r>
  </si>
  <si>
    <r>
      <t xml:space="preserve">100% </t>
    </r>
    <r>
      <rPr>
        <i/>
        <sz val="10"/>
        <rFont val="Times New Roman"/>
        <family val="1"/>
      </rPr>
      <t>от количества мунципальных служащих подлежащих аттестации</t>
    </r>
  </si>
  <si>
    <r>
      <t xml:space="preserve">40% </t>
    </r>
    <r>
      <rPr>
        <i/>
        <sz val="10"/>
        <rFont val="Times New Roman"/>
        <family val="1"/>
      </rPr>
      <t>от нормативной численности муниципальных служащих</t>
    </r>
  </si>
  <si>
    <r>
      <t xml:space="preserve"> </t>
    </r>
    <r>
      <rPr>
        <sz val="14"/>
        <rFont val="Times New Roman"/>
        <family val="1"/>
      </rPr>
      <t>Муниципальная целевая программа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"Духовно- нравственное воспитание на 2013-2015"</t>
    </r>
    <r>
      <rPr>
        <sz val="12"/>
        <rFont val="Times New Roman"/>
        <family val="1"/>
      </rPr>
      <t xml:space="preserve">
Сроки реализации 2013 год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</si>
  <si>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"Организация отдыха, оздоровления, занятости  детей  и подростков  в каникулярное время"</t>
    </r>
    <r>
      <rPr>
        <sz val="12"/>
        <rFont val="Times New Roman"/>
        <family val="1"/>
      </rPr>
      <t xml:space="preserve">
Сроки реализации  2011-2013 гг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</si>
  <si>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"«Охрана окружающей среды в городе Слободском»"</t>
    </r>
    <r>
      <rPr>
        <sz val="12"/>
        <rFont val="Times New Roman"/>
        <family val="1"/>
      </rPr>
      <t xml:space="preserve">
Сроки реализации  2011-2013 гг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</si>
  <si>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 xml:space="preserve">" Развитие транспортной инфраструктуры мунципального образования "город Слободской" до 2015 года"
</t>
    </r>
    <r>
      <rPr>
        <i/>
        <sz val="12"/>
        <rFont val="Times New Roman"/>
        <family val="1"/>
      </rPr>
      <t>Срок реализации:2011-2015гг.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</si>
  <si>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>" "Программа содействия
занятости населения муниципального образования «город Слободской» на 2013-2015 годы"</t>
    </r>
    <r>
      <rPr>
        <sz val="12"/>
        <rFont val="Times New Roman"/>
        <family val="1"/>
      </rPr>
      <t xml:space="preserve">
Сроки реализации  2013-2015 г</t>
    </r>
  </si>
  <si>
    <r>
      <t xml:space="preserve">Название  долгосрочной программы </t>
    </r>
    <r>
      <rPr>
        <b/>
        <i/>
        <sz val="12"/>
        <rFont val="Times New Roman"/>
        <family val="1"/>
      </rPr>
      <t xml:space="preserve">" Организация деятельности по переданным полномочиям в области опеки и попечительства, защиты прав несовершеннолетних на 2012-2014 годы»
</t>
    </r>
    <r>
      <rPr>
        <i/>
        <sz val="12"/>
        <rFont val="Times New Roman"/>
        <family val="1"/>
      </rPr>
      <t>Срок реализации:2012-2014</t>
    </r>
  </si>
  <si>
    <r>
      <t>Название  долгосрочной программы "</t>
    </r>
    <r>
      <rPr>
        <b/>
        <i/>
        <sz val="11"/>
        <rFont val="Times New Roman"/>
        <family val="1"/>
      </rPr>
      <t>Комплексные меры противодействия немедицинскому потреблению наркотических средств и их незаконному обороту в городе Слободском на 2013-2015 годы"</t>
    </r>
    <r>
      <rPr>
        <sz val="11"/>
        <rFont val="Times New Roman"/>
        <family val="1"/>
      </rPr>
      <t xml:space="preserve">
Сроки реализации  2013 -2015 годы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</si>
  <si>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" "Создание и развитие Единой дежурно-диспетчерской службы мунципального образования "город Слободской" как мунципального центра управления в кризисных ситуациях городским звеном территориальной подсистемы Единой государственной системы предупреждения и ликвидации чрезвычайных ситуаций (РСЧС) и гражданской обороны"</t>
    </r>
    <r>
      <rPr>
        <sz val="11"/>
        <rFont val="Times New Roman"/>
        <family val="1"/>
      </rPr>
      <t xml:space="preserve">
Сроки реализации  2011-2013 г</t>
    </r>
  </si>
  <si>
    <t>ОЦЕНКА
эффективности реализации долгосрочных целевых муниципальных программ  за 2013 год</t>
  </si>
  <si>
    <t>Nп/п</t>
  </si>
  <si>
    <t>Название  муниципальной целевой    программы, сроки     реализации</t>
  </si>
  <si>
    <t xml:space="preserve">Период выполнения показателей эффектив-ности &lt;1&gt;       </t>
  </si>
  <si>
    <t xml:space="preserve">Среднее значение оценки  выполнения  показателей  эффективности в баллах (СРЗНАЧ Оц) </t>
  </si>
  <si>
    <t xml:space="preserve">Качественная оценка выполнения показателей эффективности  &lt;2&gt; </t>
  </si>
  <si>
    <t xml:space="preserve">Оценка использования  финансовых средств     </t>
  </si>
  <si>
    <t xml:space="preserve">Оценка   
эффективности реализации муниципальной целевой  программы &lt;4&gt;    </t>
  </si>
  <si>
    <t>Предложения по финансированию из бюджета города в очередном финансовом году (в % к ассигнованиям, предусмотренным программой)</t>
  </si>
  <si>
    <t>объем финансирования, запланированный программой на соответствующий период (З пл)</t>
  </si>
  <si>
    <t>бюджетные ассигнования на 2013 год</t>
  </si>
  <si>
    <t>Фактически освоенный объем  фи-нансирования   программы  за соответст-вующий период (Зф)</t>
  </si>
  <si>
    <t xml:space="preserve">Уровень использования финансовых  средств (УФС)  &lt;3&gt;  </t>
  </si>
  <si>
    <t>УФС &lt;=1, но &gt;0,5</t>
  </si>
  <si>
    <t xml:space="preserve">ээффективна, целесообразна к финансированию, но требует корректировки в части показателей эффективности и сокращения объемов финансирования </t>
  </si>
  <si>
    <t>60-80%</t>
  </si>
  <si>
    <t>УФС &lt;=1</t>
  </si>
  <si>
    <t>эффективна,  целесообразна к финансированию</t>
  </si>
  <si>
    <t>80-100%</t>
  </si>
  <si>
    <t xml:space="preserve">эффективна,  целесообразна к финансированию </t>
  </si>
  <si>
    <t xml:space="preserve">ээффективна, целесообразна к финансированию 
</t>
  </si>
  <si>
    <t xml:space="preserve">эффективна, целесообразна к финансированию </t>
  </si>
  <si>
    <t>ппоказатели эффективности выполнены в полном объеме (при СРЗНАЧ Оц = 1);</t>
  </si>
  <si>
    <t>эффективна, целесообразна к финансированию 
УФС &lt;=1, но &gt;0,5</t>
  </si>
  <si>
    <t>нэффективна, целесообразна к финансированию 
УФС &lt;=1, но &gt;0,5</t>
  </si>
  <si>
    <t xml:space="preserve">    показатели  эффективности  выполнены  не в полном объеме </t>
  </si>
  <si>
    <t xml:space="preserve">      показатели  эффективности  выполнены  не в полном объеме</t>
  </si>
  <si>
    <t xml:space="preserve"> показатели  эффективности  выполнены в полном объеме</t>
  </si>
  <si>
    <t>не  выполнена половина    и более половины  показателей эффективности СРЗНАЧ     Оц &lt;= 0</t>
  </si>
  <si>
    <t xml:space="preserve">неэффективна,  требует досрочного  прекращения  ее реализации  </t>
  </si>
  <si>
    <t xml:space="preserve">не финансируется             </t>
  </si>
  <si>
    <t>показатели   эффективности выполнены  в      полном объеме</t>
  </si>
  <si>
    <t xml:space="preserve"> показатели  эффективности  выполнены   в полном объеме (при СРЗНАЧ Оц = 1);</t>
  </si>
  <si>
    <t xml:space="preserve">    показатели  эффективности выполнены   в полном объеме СРЗНАЧ Оц = 1</t>
  </si>
  <si>
    <t xml:space="preserve">УФС
 &lt;= 0,5 </t>
  </si>
  <si>
    <t xml:space="preserve">эффективна, целесообразна к финансированию, но требует корректировки в части  объемов финансирования </t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</si>
  <si>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"Забота- 2013-2015"</t>
    </r>
    <r>
      <rPr>
        <sz val="11"/>
        <rFont val="Times New Roman"/>
        <family val="1"/>
      </rPr>
      <t xml:space="preserve">
Сроки реализации   2013-2015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</si>
  <si>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"Озеленение города Слободского на 2011-2013 годы"</t>
    </r>
    <r>
      <rPr>
        <sz val="11"/>
        <rFont val="Times New Roman"/>
        <family val="1"/>
      </rPr>
      <t xml:space="preserve">
Сроки реализации  2011-2013 год</t>
    </r>
  </si>
  <si>
    <r>
      <t xml:space="preserve">Название  долгосрочной целевой программы </t>
    </r>
    <r>
      <rPr>
        <b/>
        <i/>
        <sz val="11"/>
        <rFont val="Times New Roman"/>
        <family val="1"/>
      </rPr>
      <t>"Профилактика правонарушений и борьбы с преступностью"</t>
    </r>
    <r>
      <rPr>
        <sz val="11"/>
        <rFont val="Times New Roman"/>
        <family val="1"/>
      </rPr>
      <t xml:space="preserve">
Сроки реализации  2013-2015 годы</t>
    </r>
  </si>
  <si>
    <r>
      <t xml:space="preserve">Название  долгосрочной программы , </t>
    </r>
    <r>
      <rPr>
        <b/>
        <i/>
        <sz val="11"/>
        <rFont val="Times New Roman"/>
        <family val="1"/>
      </rPr>
      <t>"Одаренные дети города Слободского на 2011-2013 годы"</t>
    </r>
    <r>
      <rPr>
        <sz val="11"/>
        <rFont val="Times New Roman"/>
        <family val="1"/>
      </rPr>
      <t xml:space="preserve">
Сроки реализации  2011-2013 годы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</si>
  <si>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«Молодёжь города Слободского" на 2013-2015 годы»</t>
    </r>
    <r>
      <rPr>
        <sz val="11"/>
        <rFont val="Times New Roman"/>
        <family val="1"/>
      </rPr>
      <t xml:space="preserve">
Сроки реализации  на 2013-2015 годы</t>
    </r>
  </si>
  <si>
    <r>
      <t xml:space="preserve">Название  долгосрочной программы  </t>
    </r>
    <r>
      <rPr>
        <b/>
        <i/>
        <sz val="11"/>
        <rFont val="Times New Roman"/>
        <family val="1"/>
      </rPr>
      <t>"Безопасность образовательных учреждений города Слободского" на 2012-2015 годы"</t>
    </r>
    <r>
      <rPr>
        <sz val="11"/>
        <rFont val="Times New Roman"/>
        <family val="1"/>
      </rPr>
      <t xml:space="preserve">
Сроки реализации  2012-2015 гг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</si>
  <si>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«Культура г. Слободского на 2012-2014 годы».
Сроки реализации 2012-2014 год</t>
    </r>
  </si>
  <si>
    <r>
      <t>Название  долгосрочной программы ,</t>
    </r>
    <r>
      <rPr>
        <b/>
        <i/>
        <sz val="11"/>
        <rFont val="Times New Roman"/>
        <family val="1"/>
      </rPr>
      <t>Информатизация муниципального образования "город Слободской"</t>
    </r>
    <r>
      <rPr>
        <sz val="11"/>
        <rFont val="Times New Roman"/>
        <family val="1"/>
      </rPr>
      <t xml:space="preserve">
Сроки реализации  2013-2015 гг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</si>
  <si>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«Патриотическое воспитание граждан в городе Слободском на 2013-2015 годы»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
Сроки реализации  на 2013-2015 годы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</si>
  <si>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"Поддержка и развитие малого предпринимательства в городе Слободском на 2010-2014",</t>
    </r>
    <r>
      <rPr>
        <sz val="11"/>
        <rFont val="Times New Roman"/>
        <family val="1"/>
      </rPr>
      <t xml:space="preserve">
Сроки реализации 2010-2014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</si>
  <si>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 xml:space="preserve"> "Обеспечение жильём молодых семей на 2013-2015 "</t>
    </r>
    <r>
      <rPr>
        <sz val="11"/>
        <rFont val="Times New Roman"/>
        <family val="1"/>
      </rPr>
      <t>.
Сроки реализации  на 2013-2015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</si>
  <si>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«Повышение безопасности дорожного движения в городе Слободском на 2011-2013 годах"</t>
    </r>
    <r>
      <rPr>
        <b/>
        <sz val="11"/>
        <rFont val="Times New Roman"/>
        <family val="1"/>
      </rPr>
      <t xml:space="preserve">.
</t>
    </r>
    <r>
      <rPr>
        <sz val="11"/>
        <rFont val="Times New Roman"/>
        <family val="1"/>
      </rPr>
      <t>Сроки реализации  на 2011-2013 годы</t>
    </r>
  </si>
  <si>
    <r>
      <t>Название  долгосрочной программы ,</t>
    </r>
    <r>
      <rPr>
        <b/>
        <i/>
        <sz val="11"/>
        <rFont val="Times New Roman"/>
        <family val="1"/>
      </rPr>
      <t>"Развитие территориального общественного самоуправления в муниципальном образовании "город Слободской"</t>
    </r>
    <r>
      <rPr>
        <sz val="11"/>
        <rFont val="Times New Roman"/>
        <family val="1"/>
      </rPr>
      <t xml:space="preserve">
Сроки реализации  2010-2015 гг</t>
    </r>
  </si>
  <si>
    <r>
      <t>Название  долгосрочной программы</t>
    </r>
    <r>
      <rPr>
        <b/>
        <i/>
        <sz val="11"/>
        <rFont val="Times New Roman"/>
        <family val="1"/>
      </rPr>
      <t>"Педагогические кадры города Слободского" на 2010-2012 годы"</t>
    </r>
    <r>
      <rPr>
        <sz val="11"/>
        <rFont val="Times New Roman"/>
        <family val="1"/>
      </rPr>
      <t xml:space="preserve">
Сроки реализации  на 2010-2012 годы</t>
    </r>
  </si>
  <si>
    <r>
      <t xml:space="preserve">Название  долгосрочной программы , </t>
    </r>
    <r>
      <rPr>
        <b/>
        <i/>
        <sz val="11"/>
        <rFont val="Times New Roman"/>
        <family val="1"/>
      </rPr>
      <t>"Развитие массового спорта в городе Слободском"</t>
    </r>
    <r>
      <rPr>
        <sz val="11"/>
        <rFont val="Times New Roman"/>
        <family val="1"/>
      </rPr>
      <t xml:space="preserve">
Сроки реализации  2013-2015 </t>
    </r>
  </si>
  <si>
    <r>
      <t xml:space="preserve">Название  долгосрочной программы , </t>
    </r>
    <r>
      <rPr>
        <b/>
        <i/>
        <sz val="11"/>
        <rFont val="Times New Roman"/>
        <family val="1"/>
      </rPr>
      <t>""Развитие школы высщего спортивного мастерства в городе Слободском"</t>
    </r>
    <r>
      <rPr>
        <sz val="11"/>
        <rFont val="Times New Roman"/>
        <family val="1"/>
      </rPr>
      <t xml:space="preserve">
Сроки реализации  2013-2015 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</si>
  <si>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"Развитие муниципальной службы в муниципальном образовании "город Слободской"</t>
    </r>
    <r>
      <rPr>
        <sz val="11"/>
        <rFont val="Times New Roman"/>
        <family val="1"/>
      </rPr>
      <t xml:space="preserve"> ,
Сроки реализации  на 2010-2013 годы</t>
    </r>
  </si>
  <si>
    <r>
      <t>"Программа духовно- нравственного воспитания на 2013-2015"</t>
    </r>
    <r>
      <rPr>
        <sz val="11"/>
        <rFont val="Times New Roman"/>
        <family val="1"/>
      </rPr>
      <t xml:space="preserve">
Сроки реализации  2013-2015 годы</t>
    </r>
  </si>
  <si>
    <r>
      <t xml:space="preserve">Название  долгосрочной программы " </t>
    </r>
    <r>
      <rPr>
        <b/>
        <i/>
        <sz val="11"/>
        <rFont val="Times New Roman"/>
        <family val="1"/>
      </rPr>
      <t>"Организация отдыха, оздоровления, занятости  детей  и подростков  в каникулярное время"</t>
    </r>
    <r>
      <rPr>
        <sz val="11"/>
        <rFont val="Times New Roman"/>
        <family val="1"/>
      </rPr>
      <t xml:space="preserve">
Сроки реализации  2011-2013 гг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</si>
  <si>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«Охрана окружающей среды в городе Слободском»</t>
    </r>
    <r>
      <rPr>
        <sz val="11"/>
        <rFont val="Times New Roman"/>
        <family val="1"/>
      </rPr>
      <t xml:space="preserve">
Сроки реализации  2011-2013 гг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</si>
  <si>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 xml:space="preserve">" Развитие транспортной инфраструктуры мунципального образования "город Слободской" до 2015 года"
</t>
    </r>
    <r>
      <rPr>
        <i/>
        <sz val="11"/>
        <rFont val="Times New Roman"/>
        <family val="1"/>
      </rPr>
      <t>Срок реализации:2011-2015гг.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</si>
  <si>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 xml:space="preserve"> "Программа содействия
занятости населения муниципального образования «город Слободской» на 2013-2015 год"</t>
    </r>
    <r>
      <rPr>
        <sz val="11"/>
        <rFont val="Times New Roman"/>
        <family val="1"/>
      </rPr>
      <t xml:space="preserve">
Сроки реализации  2013-2015 г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</si>
  <si>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 xml:space="preserve">" Организация деятельности по переданным полномочиям в области опеки и попечительства, защиты прав несовершеннолетних на 2012-2014 годы»
</t>
    </r>
    <r>
      <rPr>
        <sz val="11"/>
        <rFont val="Times New Roman"/>
        <family val="1"/>
      </rPr>
      <t>Срок реализации:2012-2014</t>
    </r>
  </si>
  <si>
    <r>
      <t xml:space="preserve">Название  долгосрочной программы  </t>
    </r>
    <r>
      <rPr>
        <b/>
        <i/>
        <sz val="11"/>
        <rFont val="Times New Roman"/>
        <family val="1"/>
      </rPr>
      <t>"Комплексные меры противодействия немедицинскому потреблению наркотических средств и их незаконному обороту в городе Слободском на 2013-2015 годы"</t>
    </r>
    <r>
      <rPr>
        <sz val="11"/>
        <rFont val="Times New Roman"/>
        <family val="1"/>
      </rPr>
      <t xml:space="preserve">
Сроки реализации  2013-2015 годы</t>
    </r>
  </si>
  <si>
    <r>
      <t xml:space="preserve">Название  долгосрочной программы </t>
    </r>
    <r>
      <rPr>
        <b/>
        <i/>
        <sz val="11"/>
        <rFont val="Times New Roman"/>
        <family val="1"/>
      </rPr>
      <t>"Создание и развитие Единой дежурно-диспетчерской службы мунципального образования "город Слободской" как мунципального центра управления в кризисных ситуациях городским звеном территориальной подсистемы Единой государственной системы предупреждения и ликвидации чрезвычайных ситуаций (РСЧС) и гражданской обороны"</t>
    </r>
    <r>
      <rPr>
        <sz val="11"/>
        <rFont val="Times New Roman"/>
        <family val="1"/>
      </rPr>
      <t xml:space="preserve">
Сроки реализации  2011-2013г г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</si>
</sst>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0" fillId="0" borderId="13" xfId="0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justify" vertical="top" wrapText="1"/>
    </xf>
    <xf numFmtId="0" fontId="31" fillId="0" borderId="10" xfId="0" applyFont="1" applyFill="1" applyBorder="1" applyAlignment="1">
      <alignment vertical="top" wrapText="1"/>
    </xf>
    <xf numFmtId="169" fontId="26" fillId="0" borderId="10" xfId="0" applyNumberFormat="1" applyFont="1" applyFill="1" applyBorder="1" applyAlignment="1">
      <alignment vertical="top" wrapText="1"/>
    </xf>
    <xf numFmtId="169" fontId="22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top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25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16" fontId="22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16" fontId="22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9" fontId="25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/>
    </xf>
    <xf numFmtId="2" fontId="29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 wrapText="1"/>
    </xf>
    <xf numFmtId="169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vertical="top" wrapText="1"/>
    </xf>
    <xf numFmtId="169" fontId="30" fillId="0" borderId="10" xfId="0" applyNumberFormat="1" applyFont="1" applyFill="1" applyBorder="1" applyAlignment="1">
      <alignment horizontal="center" vertical="top"/>
    </xf>
    <xf numFmtId="1" fontId="29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="75" zoomScaleNormal="75" zoomScaleSheetLayoutView="75" workbookViewId="0" topLeftCell="A97">
      <selection activeCell="B149" sqref="B149:J149"/>
    </sheetView>
  </sheetViews>
  <sheetFormatPr defaultColWidth="9.00390625" defaultRowHeight="12.75"/>
  <cols>
    <col min="1" max="1" width="3.75390625" style="75" customWidth="1"/>
    <col min="2" max="2" width="5.00390625" style="2" customWidth="1"/>
    <col min="3" max="3" width="60.375" style="2" customWidth="1"/>
    <col min="4" max="4" width="13.25390625" style="2" customWidth="1"/>
    <col min="5" max="5" width="13.125" style="3" customWidth="1"/>
    <col min="6" max="6" width="20.75390625" style="2" customWidth="1"/>
    <col min="7" max="7" width="14.25390625" style="2" customWidth="1"/>
    <col min="8" max="8" width="11.75390625" style="2" customWidth="1"/>
    <col min="9" max="9" width="13.625" style="2" customWidth="1"/>
    <col min="10" max="10" width="13.875" style="76" customWidth="1"/>
    <col min="11" max="11" width="17.625" style="77" customWidth="1"/>
    <col min="12" max="16384" width="15.875" style="3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J1" s="3"/>
      <c r="K1" s="3"/>
    </row>
    <row r="2" spans="1:11" ht="15.75">
      <c r="A2" s="4" t="s">
        <v>1</v>
      </c>
      <c r="B2" s="5" t="s">
        <v>2</v>
      </c>
      <c r="C2" s="5"/>
      <c r="D2" s="4" t="s">
        <v>3</v>
      </c>
      <c r="E2" s="5" t="s">
        <v>4</v>
      </c>
      <c r="F2" s="4" t="s">
        <v>5</v>
      </c>
      <c r="G2" s="4"/>
      <c r="H2" s="4"/>
      <c r="I2" s="4"/>
      <c r="J2" s="4" t="s">
        <v>6</v>
      </c>
      <c r="K2" s="4" t="s">
        <v>7</v>
      </c>
    </row>
    <row r="3" spans="1:11" ht="127.5" customHeight="1">
      <c r="A3" s="4"/>
      <c r="B3" s="5"/>
      <c r="C3" s="5"/>
      <c r="D3" s="4"/>
      <c r="E3" s="5"/>
      <c r="F3" s="6" t="s">
        <v>8</v>
      </c>
      <c r="G3" s="6" t="s">
        <v>9</v>
      </c>
      <c r="H3" s="6" t="s">
        <v>10</v>
      </c>
      <c r="I3" s="7" t="s">
        <v>11</v>
      </c>
      <c r="J3" s="4"/>
      <c r="K3" s="4"/>
    </row>
    <row r="4" spans="1:11" ht="15.75">
      <c r="A4" s="7">
        <v>1</v>
      </c>
      <c r="B4" s="4">
        <v>2</v>
      </c>
      <c r="C4" s="4"/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</row>
    <row r="5" spans="1:11" s="11" customFormat="1" ht="32.25" customHeight="1">
      <c r="A5" s="8">
        <v>1</v>
      </c>
      <c r="B5" s="9" t="s">
        <v>202</v>
      </c>
      <c r="C5" s="9"/>
      <c r="D5" s="9"/>
      <c r="E5" s="9"/>
      <c r="F5" s="9"/>
      <c r="G5" s="9"/>
      <c r="H5" s="9"/>
      <c r="I5" s="9"/>
      <c r="J5" s="9"/>
      <c r="K5" s="10" t="s">
        <v>12</v>
      </c>
    </row>
    <row r="6" spans="1:11" s="11" customFormat="1" ht="32.25" customHeight="1">
      <c r="A6" s="8"/>
      <c r="B6" s="6">
        <v>1</v>
      </c>
      <c r="C6" s="6" t="s">
        <v>13</v>
      </c>
      <c r="D6" s="12">
        <v>2013</v>
      </c>
      <c r="E6" s="7" t="s">
        <v>14</v>
      </c>
      <c r="F6" s="7">
        <v>90</v>
      </c>
      <c r="G6" s="7">
        <v>75</v>
      </c>
      <c r="H6" s="13">
        <f>G6-F6</f>
        <v>-15</v>
      </c>
      <c r="I6" s="13">
        <v>-1</v>
      </c>
      <c r="J6" s="14">
        <f>(I6++I7+I8+I9)/4</f>
        <v>0.5</v>
      </c>
      <c r="K6" s="10"/>
    </row>
    <row r="7" spans="1:11" s="11" customFormat="1" ht="32.25" customHeight="1">
      <c r="A7" s="8"/>
      <c r="B7" s="6">
        <v>2</v>
      </c>
      <c r="C7" s="6" t="s">
        <v>15</v>
      </c>
      <c r="D7" s="12">
        <v>2013</v>
      </c>
      <c r="E7" s="7" t="s">
        <v>16</v>
      </c>
      <c r="F7" s="7">
        <v>6</v>
      </c>
      <c r="G7" s="7">
        <v>15</v>
      </c>
      <c r="H7" s="13">
        <f>G7-F7</f>
        <v>9</v>
      </c>
      <c r="I7" s="13">
        <v>1</v>
      </c>
      <c r="J7" s="14"/>
      <c r="K7" s="10"/>
    </row>
    <row r="8" spans="1:11" s="11" customFormat="1" ht="32.25" customHeight="1">
      <c r="A8" s="8"/>
      <c r="B8" s="6">
        <v>3</v>
      </c>
      <c r="C8" s="6" t="s">
        <v>17</v>
      </c>
      <c r="D8" s="12">
        <v>2013</v>
      </c>
      <c r="E8" s="7" t="s">
        <v>16</v>
      </c>
      <c r="F8" s="7">
        <v>10</v>
      </c>
      <c r="G8" s="7">
        <v>15</v>
      </c>
      <c r="H8" s="13">
        <f>G8-F8</f>
        <v>5</v>
      </c>
      <c r="I8" s="13">
        <v>1</v>
      </c>
      <c r="J8" s="14"/>
      <c r="K8" s="10"/>
    </row>
    <row r="9" spans="1:11" s="11" customFormat="1" ht="17.25" customHeight="1">
      <c r="A9" s="8"/>
      <c r="B9" s="6">
        <v>4</v>
      </c>
      <c r="C9" s="6" t="s">
        <v>18</v>
      </c>
      <c r="D9" s="12">
        <v>2013</v>
      </c>
      <c r="E9" s="7" t="s">
        <v>14</v>
      </c>
      <c r="F9" s="7">
        <v>160</v>
      </c>
      <c r="G9" s="7">
        <v>160</v>
      </c>
      <c r="H9" s="13">
        <f>G9-F9</f>
        <v>0</v>
      </c>
      <c r="I9" s="13">
        <v>1</v>
      </c>
      <c r="J9" s="14"/>
      <c r="K9" s="10"/>
    </row>
    <row r="10" spans="1:11" s="11" customFormat="1" ht="33.75" customHeight="1">
      <c r="A10" s="15">
        <v>2</v>
      </c>
      <c r="B10" s="9" t="s">
        <v>203</v>
      </c>
      <c r="C10" s="9"/>
      <c r="D10" s="9"/>
      <c r="E10" s="9"/>
      <c r="F10" s="9"/>
      <c r="G10" s="9"/>
      <c r="H10" s="9"/>
      <c r="I10" s="9"/>
      <c r="J10" s="9"/>
      <c r="K10" s="16" t="s">
        <v>19</v>
      </c>
    </row>
    <row r="11" spans="1:11" s="11" customFormat="1" ht="22.5" customHeight="1">
      <c r="A11" s="17"/>
      <c r="B11" s="6">
        <v>1</v>
      </c>
      <c r="C11" s="6" t="s">
        <v>20</v>
      </c>
      <c r="D11" s="12">
        <v>2013</v>
      </c>
      <c r="E11" s="18" t="s">
        <v>21</v>
      </c>
      <c r="F11" s="7">
        <v>200</v>
      </c>
      <c r="G11" s="13">
        <v>200</v>
      </c>
      <c r="H11" s="13">
        <f>G11-F11</f>
        <v>0</v>
      </c>
      <c r="I11" s="13">
        <v>1</v>
      </c>
      <c r="J11" s="14">
        <f>(I11+I12)/2</f>
        <v>1</v>
      </c>
      <c r="K11" s="16"/>
    </row>
    <row r="12" spans="1:11" s="11" customFormat="1" ht="22.5" customHeight="1">
      <c r="A12" s="19"/>
      <c r="B12" s="6">
        <v>2</v>
      </c>
      <c r="C12" s="6" t="s">
        <v>22</v>
      </c>
      <c r="D12" s="12">
        <v>2013</v>
      </c>
      <c r="E12" s="18" t="s">
        <v>23</v>
      </c>
      <c r="F12" s="7">
        <v>1233</v>
      </c>
      <c r="G12" s="13">
        <v>1233</v>
      </c>
      <c r="H12" s="13">
        <f>G12-F12</f>
        <v>0</v>
      </c>
      <c r="I12" s="13">
        <v>1</v>
      </c>
      <c r="J12" s="14"/>
      <c r="K12" s="16"/>
    </row>
    <row r="13" spans="1:11" s="11" customFormat="1" ht="33.75" customHeight="1">
      <c r="A13" s="15">
        <v>3</v>
      </c>
      <c r="B13" s="9" t="s">
        <v>204</v>
      </c>
      <c r="C13" s="9"/>
      <c r="D13" s="9">
        <v>2013</v>
      </c>
      <c r="E13" s="9"/>
      <c r="F13" s="9"/>
      <c r="G13" s="9"/>
      <c r="H13" s="9"/>
      <c r="I13" s="9"/>
      <c r="J13" s="9"/>
      <c r="K13" s="20" t="s">
        <v>24</v>
      </c>
    </row>
    <row r="14" spans="1:11" s="11" customFormat="1" ht="16.5" customHeight="1">
      <c r="A14" s="17"/>
      <c r="B14" s="6">
        <v>1</v>
      </c>
      <c r="C14" s="6" t="s">
        <v>25</v>
      </c>
      <c r="D14" s="21">
        <v>2013</v>
      </c>
      <c r="E14" s="6" t="s">
        <v>26</v>
      </c>
      <c r="F14" s="7">
        <v>928</v>
      </c>
      <c r="G14" s="7">
        <v>923</v>
      </c>
      <c r="H14" s="22">
        <f aca="true" t="shared" si="0" ref="H14:H28">G14-F14</f>
        <v>-5</v>
      </c>
      <c r="I14" s="23">
        <v>1</v>
      </c>
      <c r="J14" s="24">
        <f>(I14+I15+I16+I17+I18+I19+I20+I21+I22+I23+I26)/11</f>
        <v>0.2727272727272727</v>
      </c>
      <c r="K14" s="20"/>
    </row>
    <row r="15" spans="1:11" s="11" customFormat="1" ht="32.25" customHeight="1">
      <c r="A15" s="17"/>
      <c r="B15" s="6">
        <v>2</v>
      </c>
      <c r="C15" s="6" t="s">
        <v>27</v>
      </c>
      <c r="D15" s="21">
        <v>2013</v>
      </c>
      <c r="E15" s="6" t="s">
        <v>26</v>
      </c>
      <c r="F15" s="7">
        <v>286</v>
      </c>
      <c r="G15" s="7">
        <v>286</v>
      </c>
      <c r="H15" s="22">
        <f t="shared" si="0"/>
        <v>0</v>
      </c>
      <c r="I15" s="23">
        <v>1</v>
      </c>
      <c r="J15" s="24"/>
      <c r="K15" s="20"/>
    </row>
    <row r="16" spans="1:11" s="11" customFormat="1" ht="34.5" customHeight="1">
      <c r="A16" s="17"/>
      <c r="B16" s="6">
        <v>3</v>
      </c>
      <c r="C16" s="6" t="s">
        <v>28</v>
      </c>
      <c r="D16" s="21">
        <v>2013</v>
      </c>
      <c r="E16" s="6" t="s">
        <v>26</v>
      </c>
      <c r="F16" s="7">
        <v>14</v>
      </c>
      <c r="G16" s="7">
        <v>26</v>
      </c>
      <c r="H16" s="22">
        <f t="shared" si="0"/>
        <v>12</v>
      </c>
      <c r="I16" s="23">
        <v>-1</v>
      </c>
      <c r="J16" s="24"/>
      <c r="K16" s="20"/>
    </row>
    <row r="17" spans="1:11" s="11" customFormat="1" ht="33.75" customHeight="1">
      <c r="A17" s="17"/>
      <c r="B17" s="6">
        <v>4</v>
      </c>
      <c r="C17" s="6" t="s">
        <v>29</v>
      </c>
      <c r="D17" s="21">
        <v>2013</v>
      </c>
      <c r="E17" s="6" t="s">
        <v>26</v>
      </c>
      <c r="F17" s="7">
        <v>28</v>
      </c>
      <c r="G17" s="7">
        <v>128</v>
      </c>
      <c r="H17" s="22">
        <f t="shared" si="0"/>
        <v>100</v>
      </c>
      <c r="I17" s="23">
        <v>-1</v>
      </c>
      <c r="J17" s="24"/>
      <c r="K17" s="20"/>
    </row>
    <row r="18" spans="1:11" s="11" customFormat="1" ht="18.75" customHeight="1">
      <c r="A18" s="17"/>
      <c r="B18" s="6">
        <v>5</v>
      </c>
      <c r="C18" s="6" t="s">
        <v>30</v>
      </c>
      <c r="D18" s="21">
        <v>2013</v>
      </c>
      <c r="E18" s="6" t="s">
        <v>31</v>
      </c>
      <c r="F18" s="7">
        <v>20.5</v>
      </c>
      <c r="G18" s="7">
        <v>29.3</v>
      </c>
      <c r="H18" s="22">
        <f t="shared" si="0"/>
        <v>8.8</v>
      </c>
      <c r="I18" s="23">
        <v>-1</v>
      </c>
      <c r="J18" s="24"/>
      <c r="K18" s="20"/>
    </row>
    <row r="19" spans="1:11" s="11" customFormat="1" ht="16.5" customHeight="1">
      <c r="A19" s="17"/>
      <c r="B19" s="6">
        <v>6</v>
      </c>
      <c r="C19" s="6" t="s">
        <v>32</v>
      </c>
      <c r="D19" s="21">
        <v>2013</v>
      </c>
      <c r="E19" s="6" t="s">
        <v>31</v>
      </c>
      <c r="F19" s="7">
        <v>61.6</v>
      </c>
      <c r="G19" s="7">
        <v>77.5</v>
      </c>
      <c r="H19" s="22">
        <f t="shared" si="0"/>
        <v>15.899999999999999</v>
      </c>
      <c r="I19" s="23">
        <v>1</v>
      </c>
      <c r="J19" s="24"/>
      <c r="K19" s="20"/>
    </row>
    <row r="20" spans="1:11" s="11" customFormat="1" ht="31.5" customHeight="1">
      <c r="A20" s="17"/>
      <c r="B20" s="6">
        <v>7</v>
      </c>
      <c r="C20" s="6" t="s">
        <v>33</v>
      </c>
      <c r="D20" s="21">
        <v>2013</v>
      </c>
      <c r="E20" s="6" t="s">
        <v>34</v>
      </c>
      <c r="F20" s="7">
        <v>3565</v>
      </c>
      <c r="G20" s="7">
        <v>3891</v>
      </c>
      <c r="H20" s="22">
        <f t="shared" si="0"/>
        <v>326</v>
      </c>
      <c r="I20" s="23">
        <v>1</v>
      </c>
      <c r="J20" s="24"/>
      <c r="K20" s="20"/>
    </row>
    <row r="21" spans="1:11" s="11" customFormat="1" ht="30.75" customHeight="1">
      <c r="A21" s="17"/>
      <c r="B21" s="6">
        <v>8</v>
      </c>
      <c r="C21" s="6" t="s">
        <v>35</v>
      </c>
      <c r="D21" s="21">
        <v>2013</v>
      </c>
      <c r="E21" s="6" t="s">
        <v>34</v>
      </c>
      <c r="F21" s="7">
        <v>195</v>
      </c>
      <c r="G21" s="7">
        <v>197</v>
      </c>
      <c r="H21" s="22">
        <f t="shared" si="0"/>
        <v>2</v>
      </c>
      <c r="I21" s="23">
        <v>1</v>
      </c>
      <c r="J21" s="24"/>
      <c r="K21" s="20"/>
    </row>
    <row r="22" spans="1:11" s="11" customFormat="1" ht="30" customHeight="1">
      <c r="A22" s="17"/>
      <c r="B22" s="6">
        <v>9</v>
      </c>
      <c r="C22" s="6" t="s">
        <v>36</v>
      </c>
      <c r="D22" s="21">
        <v>2013</v>
      </c>
      <c r="E22" s="6" t="s">
        <v>34</v>
      </c>
      <c r="F22" s="7">
        <v>107</v>
      </c>
      <c r="G22" s="7">
        <v>83</v>
      </c>
      <c r="H22" s="22">
        <f t="shared" si="0"/>
        <v>-24</v>
      </c>
      <c r="I22" s="23">
        <v>1</v>
      </c>
      <c r="J22" s="24"/>
      <c r="K22" s="20"/>
    </row>
    <row r="23" spans="1:11" s="11" customFormat="1" ht="15.75" customHeight="1">
      <c r="A23" s="17"/>
      <c r="B23" s="6">
        <v>10</v>
      </c>
      <c r="C23" s="6" t="s">
        <v>37</v>
      </c>
      <c r="D23" s="21">
        <v>2013</v>
      </c>
      <c r="E23" s="6" t="s">
        <v>34</v>
      </c>
      <c r="F23" s="7">
        <v>925</v>
      </c>
      <c r="G23" s="7">
        <v>925</v>
      </c>
      <c r="H23" s="22">
        <f t="shared" si="0"/>
        <v>0</v>
      </c>
      <c r="I23" s="23">
        <v>1</v>
      </c>
      <c r="J23" s="24"/>
      <c r="K23" s="20"/>
    </row>
    <row r="24" spans="1:11" s="11" customFormat="1" ht="17.25" customHeight="1">
      <c r="A24" s="17"/>
      <c r="B24" s="6"/>
      <c r="C24" s="6" t="s">
        <v>38</v>
      </c>
      <c r="D24" s="21">
        <v>2013</v>
      </c>
      <c r="E24" s="6" t="s">
        <v>34</v>
      </c>
      <c r="F24" s="7">
        <v>10</v>
      </c>
      <c r="G24" s="7"/>
      <c r="H24" s="22">
        <f t="shared" si="0"/>
        <v>-10</v>
      </c>
      <c r="I24" s="23"/>
      <c r="J24" s="24"/>
      <c r="K24" s="20"/>
    </row>
    <row r="25" spans="1:11" s="11" customFormat="1" ht="18" customHeight="1">
      <c r="A25" s="17"/>
      <c r="B25" s="6"/>
      <c r="C25" s="6" t="s">
        <v>39</v>
      </c>
      <c r="D25" s="21">
        <v>2013</v>
      </c>
      <c r="E25" s="6" t="s">
        <v>34</v>
      </c>
      <c r="F25" s="7">
        <v>88</v>
      </c>
      <c r="G25" s="7">
        <v>87</v>
      </c>
      <c r="H25" s="22">
        <f t="shared" si="0"/>
        <v>-1</v>
      </c>
      <c r="I25" s="23"/>
      <c r="J25" s="24"/>
      <c r="K25" s="20"/>
    </row>
    <row r="26" spans="1:11" s="11" customFormat="1" ht="15.75" customHeight="1">
      <c r="A26" s="17"/>
      <c r="B26" s="6">
        <v>11</v>
      </c>
      <c r="C26" s="6" t="s">
        <v>40</v>
      </c>
      <c r="D26" s="21">
        <v>2013</v>
      </c>
      <c r="E26" s="6" t="s">
        <v>34</v>
      </c>
      <c r="F26" s="7">
        <v>0</v>
      </c>
      <c r="G26" s="7">
        <v>1</v>
      </c>
      <c r="H26" s="22">
        <f t="shared" si="0"/>
        <v>1</v>
      </c>
      <c r="I26" s="23">
        <v>-1</v>
      </c>
      <c r="J26" s="24"/>
      <c r="K26" s="20"/>
    </row>
    <row r="27" spans="1:11" s="11" customFormat="1" ht="18" customHeight="1">
      <c r="A27" s="17"/>
      <c r="B27" s="6"/>
      <c r="C27" s="6" t="s">
        <v>38</v>
      </c>
      <c r="D27" s="21">
        <v>2013</v>
      </c>
      <c r="E27" s="6" t="s">
        <v>34</v>
      </c>
      <c r="F27" s="7">
        <v>0</v>
      </c>
      <c r="G27" s="7">
        <v>0</v>
      </c>
      <c r="H27" s="22">
        <f t="shared" si="0"/>
        <v>0</v>
      </c>
      <c r="I27" s="23"/>
      <c r="J27" s="24"/>
      <c r="K27" s="20"/>
    </row>
    <row r="28" spans="1:11" s="11" customFormat="1" ht="17.25" customHeight="1">
      <c r="A28" s="19"/>
      <c r="B28" s="6"/>
      <c r="C28" s="6" t="s">
        <v>39</v>
      </c>
      <c r="D28" s="21">
        <v>2013</v>
      </c>
      <c r="E28" s="6" t="s">
        <v>34</v>
      </c>
      <c r="F28" s="7">
        <v>0</v>
      </c>
      <c r="G28" s="7">
        <v>0</v>
      </c>
      <c r="H28" s="22">
        <f t="shared" si="0"/>
        <v>0</v>
      </c>
      <c r="I28" s="23"/>
      <c r="J28" s="24"/>
      <c r="K28" s="20"/>
    </row>
    <row r="29" spans="1:11" s="11" customFormat="1" ht="35.25" customHeight="1">
      <c r="A29" s="8">
        <v>4</v>
      </c>
      <c r="B29" s="9" t="s">
        <v>205</v>
      </c>
      <c r="C29" s="9"/>
      <c r="D29" s="9">
        <v>2013</v>
      </c>
      <c r="E29" s="9"/>
      <c r="F29" s="9"/>
      <c r="G29" s="9"/>
      <c r="H29" s="9"/>
      <c r="I29" s="9"/>
      <c r="J29" s="9"/>
      <c r="K29" s="25" t="s">
        <v>41</v>
      </c>
    </row>
    <row r="30" spans="1:11" s="11" customFormat="1" ht="35.25" customHeight="1">
      <c r="A30" s="8"/>
      <c r="B30" s="26" t="s">
        <v>42</v>
      </c>
      <c r="C30" s="6" t="s">
        <v>43</v>
      </c>
      <c r="D30" s="12">
        <v>2013</v>
      </c>
      <c r="E30" s="27" t="s">
        <v>16</v>
      </c>
      <c r="F30" s="27">
        <v>22</v>
      </c>
      <c r="G30" s="12">
        <v>22</v>
      </c>
      <c r="H30" s="12">
        <f>G30-F30</f>
        <v>0</v>
      </c>
      <c r="I30" s="28">
        <v>1</v>
      </c>
      <c r="J30" s="14">
        <f>(I30+I31+I32+I33+I34)/5</f>
        <v>1</v>
      </c>
      <c r="K30" s="25"/>
    </row>
    <row r="31" spans="1:11" s="11" customFormat="1" ht="17.25" customHeight="1">
      <c r="A31" s="8"/>
      <c r="B31" s="26" t="s">
        <v>44</v>
      </c>
      <c r="C31" s="29" t="s">
        <v>45</v>
      </c>
      <c r="D31" s="12">
        <v>2013</v>
      </c>
      <c r="E31" s="30" t="s">
        <v>46</v>
      </c>
      <c r="F31" s="30" t="s">
        <v>47</v>
      </c>
      <c r="G31" s="30" t="s">
        <v>48</v>
      </c>
      <c r="H31" s="12">
        <v>2</v>
      </c>
      <c r="I31" s="28">
        <v>1</v>
      </c>
      <c r="J31" s="14"/>
      <c r="K31" s="25"/>
    </row>
    <row r="32" spans="1:11" s="11" customFormat="1" ht="34.5" customHeight="1">
      <c r="A32" s="8"/>
      <c r="B32" s="26">
        <v>3</v>
      </c>
      <c r="C32" s="29" t="s">
        <v>49</v>
      </c>
      <c r="D32" s="12">
        <v>2013</v>
      </c>
      <c r="E32" s="30" t="s">
        <v>31</v>
      </c>
      <c r="F32" s="30">
        <v>10</v>
      </c>
      <c r="G32" s="30">
        <v>14</v>
      </c>
      <c r="H32" s="12">
        <f>G32-F32</f>
        <v>4</v>
      </c>
      <c r="I32" s="28">
        <v>1</v>
      </c>
      <c r="J32" s="14"/>
      <c r="K32" s="25"/>
    </row>
    <row r="33" spans="1:11" s="11" customFormat="1" ht="16.5" customHeight="1">
      <c r="A33" s="8"/>
      <c r="B33" s="26">
        <v>4</v>
      </c>
      <c r="C33" s="31" t="s">
        <v>50</v>
      </c>
      <c r="D33" s="12">
        <v>2013</v>
      </c>
      <c r="E33" s="30" t="s">
        <v>51</v>
      </c>
      <c r="F33" s="30">
        <v>70</v>
      </c>
      <c r="G33" s="30">
        <v>291</v>
      </c>
      <c r="H33" s="12">
        <f>G33-F33</f>
        <v>221</v>
      </c>
      <c r="I33" s="28">
        <v>1</v>
      </c>
      <c r="J33" s="14"/>
      <c r="K33" s="25"/>
    </row>
    <row r="34" spans="1:11" s="11" customFormat="1" ht="16.5" customHeight="1">
      <c r="A34" s="8"/>
      <c r="B34" s="26"/>
      <c r="C34" s="31"/>
      <c r="D34" s="12">
        <v>2013</v>
      </c>
      <c r="E34" s="30" t="s">
        <v>34</v>
      </c>
      <c r="F34" s="30">
        <v>140</v>
      </c>
      <c r="G34" s="30">
        <v>808</v>
      </c>
      <c r="H34" s="12">
        <f>G34-F34</f>
        <v>668</v>
      </c>
      <c r="I34" s="28">
        <v>1</v>
      </c>
      <c r="J34" s="14"/>
      <c r="K34" s="25"/>
    </row>
    <row r="35" spans="1:11" s="11" customFormat="1" ht="36" customHeight="1">
      <c r="A35" s="15">
        <v>5</v>
      </c>
      <c r="B35" s="9" t="s">
        <v>206</v>
      </c>
      <c r="C35" s="9"/>
      <c r="D35" s="9">
        <v>2013</v>
      </c>
      <c r="E35" s="9"/>
      <c r="F35" s="9"/>
      <c r="G35" s="9"/>
      <c r="H35" s="9"/>
      <c r="I35" s="9"/>
      <c r="J35" s="9"/>
      <c r="K35" s="10" t="s">
        <v>52</v>
      </c>
    </row>
    <row r="36" spans="1:11" s="11" customFormat="1" ht="31.5" customHeight="1">
      <c r="A36" s="17"/>
      <c r="B36" s="6">
        <v>1</v>
      </c>
      <c r="C36" s="6" t="s">
        <v>53</v>
      </c>
      <c r="D36" s="18">
        <v>2013</v>
      </c>
      <c r="E36" s="32" t="s">
        <v>34</v>
      </c>
      <c r="F36" s="7">
        <v>3300</v>
      </c>
      <c r="G36" s="6">
        <v>3500</v>
      </c>
      <c r="H36" s="33">
        <f>G36-F36</f>
        <v>200</v>
      </c>
      <c r="I36" s="30">
        <v>1</v>
      </c>
      <c r="J36" s="14">
        <f>(I36+I37+I38)/3</f>
        <v>1</v>
      </c>
      <c r="K36" s="10"/>
    </row>
    <row r="37" spans="1:11" s="11" customFormat="1" ht="34.5" customHeight="1">
      <c r="A37" s="17"/>
      <c r="B37" s="6">
        <v>2</v>
      </c>
      <c r="C37" s="6" t="s">
        <v>54</v>
      </c>
      <c r="D37" s="18">
        <v>2013</v>
      </c>
      <c r="E37" s="32" t="s">
        <v>34</v>
      </c>
      <c r="F37" s="7">
        <v>540</v>
      </c>
      <c r="G37" s="6">
        <v>670</v>
      </c>
      <c r="H37" s="33">
        <f>G37-F37</f>
        <v>130</v>
      </c>
      <c r="I37" s="30">
        <v>1</v>
      </c>
      <c r="J37" s="14"/>
      <c r="K37" s="10"/>
    </row>
    <row r="38" spans="1:11" s="11" customFormat="1" ht="31.5">
      <c r="A38" s="19"/>
      <c r="B38" s="6">
        <v>3</v>
      </c>
      <c r="C38" s="6" t="s">
        <v>55</v>
      </c>
      <c r="D38" s="18">
        <v>2013</v>
      </c>
      <c r="E38" s="32" t="s">
        <v>56</v>
      </c>
      <c r="F38" s="7">
        <v>50</v>
      </c>
      <c r="G38" s="6">
        <v>83</v>
      </c>
      <c r="H38" s="33">
        <f>G38-F38</f>
        <v>33</v>
      </c>
      <c r="I38" s="30">
        <v>1</v>
      </c>
      <c r="J38" s="14"/>
      <c r="K38" s="10"/>
    </row>
    <row r="39" spans="1:11" s="11" customFormat="1" ht="36.75" customHeight="1">
      <c r="A39" s="8">
        <v>6</v>
      </c>
      <c r="B39" s="9" t="s">
        <v>207</v>
      </c>
      <c r="C39" s="9"/>
      <c r="D39" s="9">
        <v>2013</v>
      </c>
      <c r="E39" s="9"/>
      <c r="F39" s="9"/>
      <c r="G39" s="9"/>
      <c r="H39" s="9"/>
      <c r="I39" s="9"/>
      <c r="J39" s="9"/>
      <c r="K39" s="16" t="s">
        <v>57</v>
      </c>
    </row>
    <row r="40" spans="1:11" s="11" customFormat="1" ht="34.5" customHeight="1">
      <c r="A40" s="8"/>
      <c r="B40" s="7" t="s">
        <v>42</v>
      </c>
      <c r="C40" s="26" t="s">
        <v>58</v>
      </c>
      <c r="D40" s="12">
        <v>2013</v>
      </c>
      <c r="E40" s="34" t="s">
        <v>31</v>
      </c>
      <c r="F40" s="34">
        <v>100</v>
      </c>
      <c r="G40" s="34">
        <v>100</v>
      </c>
      <c r="H40" s="12">
        <f>G40-F40</f>
        <v>0</v>
      </c>
      <c r="I40" s="12">
        <v>1</v>
      </c>
      <c r="J40" s="14">
        <f>(I40+I41+I42+I43+I44+I45)/6</f>
        <v>1</v>
      </c>
      <c r="K40" s="16"/>
    </row>
    <row r="41" spans="1:11" s="11" customFormat="1" ht="35.25" customHeight="1">
      <c r="A41" s="8"/>
      <c r="B41" s="7" t="s">
        <v>44</v>
      </c>
      <c r="C41" s="26" t="s">
        <v>59</v>
      </c>
      <c r="D41" s="12">
        <v>2013</v>
      </c>
      <c r="E41" s="34" t="s">
        <v>31</v>
      </c>
      <c r="F41" s="34">
        <v>100</v>
      </c>
      <c r="G41" s="34">
        <v>100</v>
      </c>
      <c r="H41" s="12">
        <f>G41-F41</f>
        <v>0</v>
      </c>
      <c r="I41" s="12">
        <v>1</v>
      </c>
      <c r="J41" s="14"/>
      <c r="K41" s="16"/>
    </row>
    <row r="42" spans="1:11" s="11" customFormat="1" ht="33.75" customHeight="1">
      <c r="A42" s="8"/>
      <c r="B42" s="6" t="s">
        <v>60</v>
      </c>
      <c r="C42" s="26" t="s">
        <v>61</v>
      </c>
      <c r="D42" s="12">
        <v>2013</v>
      </c>
      <c r="E42" s="34" t="s">
        <v>31</v>
      </c>
      <c r="F42" s="34">
        <v>100</v>
      </c>
      <c r="G42" s="34">
        <v>100</v>
      </c>
      <c r="H42" s="12">
        <f>G42-F42</f>
        <v>0</v>
      </c>
      <c r="I42" s="18">
        <v>1</v>
      </c>
      <c r="J42" s="14"/>
      <c r="K42" s="16"/>
    </row>
    <row r="43" spans="1:11" s="11" customFormat="1" ht="33.75" customHeight="1">
      <c r="A43" s="8"/>
      <c r="B43" s="6" t="s">
        <v>62</v>
      </c>
      <c r="C43" s="26" t="s">
        <v>63</v>
      </c>
      <c r="D43" s="12">
        <v>2013</v>
      </c>
      <c r="E43" s="34" t="s">
        <v>56</v>
      </c>
      <c r="F43" s="35" t="s">
        <v>64</v>
      </c>
      <c r="G43" s="35" t="s">
        <v>64</v>
      </c>
      <c r="H43" s="12">
        <v>0</v>
      </c>
      <c r="I43" s="18">
        <v>1</v>
      </c>
      <c r="J43" s="14"/>
      <c r="K43" s="16"/>
    </row>
    <row r="44" spans="1:11" s="11" customFormat="1" ht="32.25" customHeight="1">
      <c r="A44" s="8"/>
      <c r="B44" s="6" t="s">
        <v>65</v>
      </c>
      <c r="C44" s="26" t="s">
        <v>66</v>
      </c>
      <c r="D44" s="12">
        <v>2013</v>
      </c>
      <c r="E44" s="34" t="s">
        <v>56</v>
      </c>
      <c r="F44" s="34">
        <v>16</v>
      </c>
      <c r="G44" s="34">
        <v>16</v>
      </c>
      <c r="H44" s="12">
        <v>0</v>
      </c>
      <c r="I44" s="12">
        <v>1</v>
      </c>
      <c r="J44" s="14"/>
      <c r="K44" s="16"/>
    </row>
    <row r="45" spans="1:11" s="11" customFormat="1" ht="33" customHeight="1">
      <c r="A45" s="8"/>
      <c r="B45" s="6" t="s">
        <v>67</v>
      </c>
      <c r="C45" s="26" t="s">
        <v>68</v>
      </c>
      <c r="D45" s="12">
        <v>2013</v>
      </c>
      <c r="E45" s="34" t="s">
        <v>16</v>
      </c>
      <c r="F45" s="34">
        <v>2</v>
      </c>
      <c r="G45" s="34">
        <v>2</v>
      </c>
      <c r="H45" s="12">
        <f>G45-F45</f>
        <v>0</v>
      </c>
      <c r="I45" s="18">
        <v>1</v>
      </c>
      <c r="J45" s="14"/>
      <c r="K45" s="16"/>
    </row>
    <row r="46" spans="1:11" s="11" customFormat="1" ht="34.5" customHeight="1">
      <c r="A46" s="36">
        <v>7</v>
      </c>
      <c r="B46" s="9" t="s">
        <v>208</v>
      </c>
      <c r="C46" s="9"/>
      <c r="D46" s="9">
        <v>2013</v>
      </c>
      <c r="E46" s="9"/>
      <c r="F46" s="9"/>
      <c r="G46" s="9"/>
      <c r="H46" s="9"/>
      <c r="I46" s="9"/>
      <c r="J46" s="9"/>
      <c r="K46" s="37" t="s">
        <v>41</v>
      </c>
    </row>
    <row r="47" spans="1:11" s="11" customFormat="1" ht="49.5" customHeight="1">
      <c r="A47" s="38"/>
      <c r="B47" s="6">
        <v>1</v>
      </c>
      <c r="C47" s="6" t="s">
        <v>69</v>
      </c>
      <c r="D47" s="12">
        <v>2013</v>
      </c>
      <c r="E47" s="7" t="s">
        <v>31</v>
      </c>
      <c r="F47" s="12">
        <v>15</v>
      </c>
      <c r="G47" s="12">
        <v>15</v>
      </c>
      <c r="H47" s="28">
        <f aca="true" t="shared" si="1" ref="H47:H52">G47-F47</f>
        <v>0</v>
      </c>
      <c r="I47" s="13">
        <v>1</v>
      </c>
      <c r="J47" s="33"/>
      <c r="K47" s="37"/>
    </row>
    <row r="48" spans="1:11" s="39" customFormat="1" ht="33.75" customHeight="1">
      <c r="A48" s="38"/>
      <c r="B48" s="6">
        <v>2</v>
      </c>
      <c r="C48" s="6" t="s">
        <v>70</v>
      </c>
      <c r="D48" s="12">
        <v>2013</v>
      </c>
      <c r="E48" s="7" t="s">
        <v>56</v>
      </c>
      <c r="F48" s="21">
        <v>46</v>
      </c>
      <c r="G48" s="21">
        <v>48</v>
      </c>
      <c r="H48" s="28">
        <f t="shared" si="1"/>
        <v>2</v>
      </c>
      <c r="I48" s="28">
        <v>1</v>
      </c>
      <c r="J48" s="14">
        <f>(I47+I48+I49+I50+I51+I52)/6</f>
        <v>1</v>
      </c>
      <c r="K48" s="37"/>
    </row>
    <row r="49" spans="1:11" s="39" customFormat="1" ht="32.25" customHeight="1">
      <c r="A49" s="38"/>
      <c r="B49" s="6">
        <v>3</v>
      </c>
      <c r="C49" s="6" t="s">
        <v>71</v>
      </c>
      <c r="D49" s="12">
        <v>2013</v>
      </c>
      <c r="E49" s="7" t="s">
        <v>31</v>
      </c>
      <c r="F49" s="21">
        <v>74.5</v>
      </c>
      <c r="G49" s="21">
        <v>75</v>
      </c>
      <c r="H49" s="28">
        <f t="shared" si="1"/>
        <v>0.5</v>
      </c>
      <c r="I49" s="28">
        <v>1</v>
      </c>
      <c r="J49" s="14"/>
      <c r="K49" s="37"/>
    </row>
    <row r="50" spans="1:11" s="39" customFormat="1" ht="50.25" customHeight="1">
      <c r="A50" s="38"/>
      <c r="B50" s="6">
        <v>4</v>
      </c>
      <c r="C50" s="6" t="s">
        <v>72</v>
      </c>
      <c r="D50" s="12">
        <v>2013</v>
      </c>
      <c r="E50" s="7" t="s">
        <v>31</v>
      </c>
      <c r="F50" s="21">
        <v>69</v>
      </c>
      <c r="G50" s="21">
        <v>71</v>
      </c>
      <c r="H50" s="28">
        <f t="shared" si="1"/>
        <v>2</v>
      </c>
      <c r="I50" s="28">
        <v>1</v>
      </c>
      <c r="J50" s="14"/>
      <c r="K50" s="37"/>
    </row>
    <row r="51" spans="1:11" s="39" customFormat="1" ht="35.25" customHeight="1">
      <c r="A51" s="38"/>
      <c r="B51" s="6">
        <v>5</v>
      </c>
      <c r="C51" s="6" t="s">
        <v>73</v>
      </c>
      <c r="D51" s="12">
        <v>2013</v>
      </c>
      <c r="E51" s="7" t="s">
        <v>74</v>
      </c>
      <c r="F51" s="21">
        <v>77.35</v>
      </c>
      <c r="G51" s="21">
        <v>77.4</v>
      </c>
      <c r="H51" s="28">
        <f t="shared" si="1"/>
        <v>0.05000000000001137</v>
      </c>
      <c r="I51" s="28">
        <v>1</v>
      </c>
      <c r="J51" s="14"/>
      <c r="K51" s="37"/>
    </row>
    <row r="52" spans="1:11" s="39" customFormat="1" ht="33.75" customHeight="1">
      <c r="A52" s="40"/>
      <c r="B52" s="6">
        <v>6</v>
      </c>
      <c r="C52" s="6" t="s">
        <v>75</v>
      </c>
      <c r="D52" s="12">
        <v>2013</v>
      </c>
      <c r="E52" s="7" t="s">
        <v>76</v>
      </c>
      <c r="F52" s="21">
        <v>45</v>
      </c>
      <c r="G52" s="21">
        <v>51</v>
      </c>
      <c r="H52" s="28">
        <f t="shared" si="1"/>
        <v>6</v>
      </c>
      <c r="I52" s="41">
        <v>1</v>
      </c>
      <c r="J52" s="14"/>
      <c r="K52" s="37"/>
    </row>
    <row r="53" spans="1:11" s="11" customFormat="1" ht="33.75" customHeight="1">
      <c r="A53" s="8">
        <v>8</v>
      </c>
      <c r="B53" s="9" t="s">
        <v>209</v>
      </c>
      <c r="C53" s="9"/>
      <c r="D53" s="9">
        <v>2013</v>
      </c>
      <c r="E53" s="9"/>
      <c r="F53" s="9"/>
      <c r="G53" s="9"/>
      <c r="H53" s="9"/>
      <c r="I53" s="9"/>
      <c r="J53" s="9"/>
      <c r="K53" s="25" t="s">
        <v>12</v>
      </c>
    </row>
    <row r="54" spans="1:11" s="11" customFormat="1" ht="33.75" customHeight="1">
      <c r="A54" s="8"/>
      <c r="B54" s="7">
        <v>1</v>
      </c>
      <c r="C54" s="6" t="s">
        <v>77</v>
      </c>
      <c r="D54" s="12">
        <v>2013</v>
      </c>
      <c r="E54" s="13"/>
      <c r="F54" s="13">
        <v>2</v>
      </c>
      <c r="G54" s="13">
        <v>0</v>
      </c>
      <c r="H54" s="42">
        <f>G54-F54</f>
        <v>-2</v>
      </c>
      <c r="I54" s="13">
        <v>-1</v>
      </c>
      <c r="J54" s="14">
        <f>(I54+I55+I56+I57+I58+I59+I60)/7</f>
        <v>0.42857142857142855</v>
      </c>
      <c r="K54" s="25"/>
    </row>
    <row r="55" spans="1:11" s="11" customFormat="1" ht="49.5" customHeight="1">
      <c r="A55" s="8"/>
      <c r="B55" s="7">
        <v>2</v>
      </c>
      <c r="C55" s="6" t="s">
        <v>78</v>
      </c>
      <c r="D55" s="12">
        <v>2013</v>
      </c>
      <c r="E55" s="13" t="s">
        <v>31</v>
      </c>
      <c r="F55" s="13">
        <v>70</v>
      </c>
      <c r="G55" s="13">
        <v>75</v>
      </c>
      <c r="H55" s="42">
        <f>G55-F55</f>
        <v>5</v>
      </c>
      <c r="I55" s="13">
        <v>1</v>
      </c>
      <c r="J55" s="14"/>
      <c r="K55" s="25"/>
    </row>
    <row r="56" spans="1:11" s="11" customFormat="1" ht="18" customHeight="1">
      <c r="A56" s="8"/>
      <c r="B56" s="7">
        <v>3</v>
      </c>
      <c r="C56" s="6" t="s">
        <v>79</v>
      </c>
      <c r="D56" s="12">
        <v>2013</v>
      </c>
      <c r="E56" s="13" t="s">
        <v>80</v>
      </c>
      <c r="F56" s="43">
        <v>1</v>
      </c>
      <c r="G56" s="42">
        <v>1</v>
      </c>
      <c r="H56" s="42">
        <f>G56-F56</f>
        <v>0</v>
      </c>
      <c r="I56" s="13">
        <v>1</v>
      </c>
      <c r="J56" s="14"/>
      <c r="K56" s="25"/>
    </row>
    <row r="57" spans="1:11" s="11" customFormat="1" ht="33.75" customHeight="1">
      <c r="A57" s="8"/>
      <c r="B57" s="7">
        <v>4</v>
      </c>
      <c r="C57" s="6" t="s">
        <v>81</v>
      </c>
      <c r="D57" s="12">
        <v>2013</v>
      </c>
      <c r="E57" s="13" t="s">
        <v>31</v>
      </c>
      <c r="F57" s="7">
        <v>30</v>
      </c>
      <c r="G57" s="7" t="s">
        <v>82</v>
      </c>
      <c r="H57" s="13"/>
      <c r="I57" s="13">
        <v>-1</v>
      </c>
      <c r="J57" s="14"/>
      <c r="K57" s="25"/>
    </row>
    <row r="58" spans="1:11" s="11" customFormat="1" ht="50.25" customHeight="1">
      <c r="A58" s="8"/>
      <c r="B58" s="7">
        <v>5</v>
      </c>
      <c r="C58" s="6" t="s">
        <v>83</v>
      </c>
      <c r="D58" s="12">
        <v>2013</v>
      </c>
      <c r="E58" s="13" t="s">
        <v>31</v>
      </c>
      <c r="F58" s="7">
        <v>75</v>
      </c>
      <c r="G58" s="7">
        <v>90</v>
      </c>
      <c r="H58" s="13">
        <f>G58-F58</f>
        <v>15</v>
      </c>
      <c r="I58" s="13">
        <v>1</v>
      </c>
      <c r="J58" s="14"/>
      <c r="K58" s="25"/>
    </row>
    <row r="59" spans="1:11" s="11" customFormat="1" ht="33" customHeight="1">
      <c r="A59" s="8"/>
      <c r="B59" s="7">
        <v>6</v>
      </c>
      <c r="C59" s="6" t="s">
        <v>84</v>
      </c>
      <c r="D59" s="12">
        <v>2013</v>
      </c>
      <c r="E59" s="13" t="s">
        <v>85</v>
      </c>
      <c r="F59" s="7">
        <v>8</v>
      </c>
      <c r="G59" s="7">
        <v>8</v>
      </c>
      <c r="H59" s="13">
        <f>G59-F59</f>
        <v>0</v>
      </c>
      <c r="I59" s="13">
        <v>1</v>
      </c>
      <c r="J59" s="14"/>
      <c r="K59" s="25"/>
    </row>
    <row r="60" spans="1:11" s="11" customFormat="1" ht="33" customHeight="1">
      <c r="A60" s="8"/>
      <c r="B60" s="7">
        <v>7</v>
      </c>
      <c r="C60" s="6" t="s">
        <v>86</v>
      </c>
      <c r="D60" s="12">
        <v>2013</v>
      </c>
      <c r="E60" s="13" t="s">
        <v>87</v>
      </c>
      <c r="F60" s="7">
        <v>0.5</v>
      </c>
      <c r="G60" s="18">
        <v>0.5</v>
      </c>
      <c r="H60" s="13">
        <f>G60-F60</f>
        <v>0</v>
      </c>
      <c r="I60" s="13">
        <v>1</v>
      </c>
      <c r="J60" s="14"/>
      <c r="K60" s="25"/>
    </row>
    <row r="61" spans="1:11" s="11" customFormat="1" ht="31.5" customHeight="1">
      <c r="A61" s="15">
        <v>9</v>
      </c>
      <c r="B61" s="9" t="s">
        <v>210</v>
      </c>
      <c r="C61" s="9"/>
      <c r="D61" s="9">
        <v>2013</v>
      </c>
      <c r="E61" s="9"/>
      <c r="F61" s="9"/>
      <c r="G61" s="9"/>
      <c r="H61" s="9"/>
      <c r="I61" s="9"/>
      <c r="J61" s="9"/>
      <c r="K61" s="25" t="s">
        <v>52</v>
      </c>
    </row>
    <row r="62" spans="1:11" s="11" customFormat="1" ht="67.5" customHeight="1">
      <c r="A62" s="17"/>
      <c r="B62" s="7">
        <v>1</v>
      </c>
      <c r="C62" s="6" t="s">
        <v>88</v>
      </c>
      <c r="D62" s="18">
        <v>2013</v>
      </c>
      <c r="E62" s="13" t="s">
        <v>89</v>
      </c>
      <c r="F62" s="32">
        <v>100</v>
      </c>
      <c r="G62" s="32">
        <v>100</v>
      </c>
      <c r="H62" s="13">
        <f>G62-F62</f>
        <v>0</v>
      </c>
      <c r="I62" s="32">
        <v>1</v>
      </c>
      <c r="J62" s="44">
        <f>(I62+I63+I64)/3</f>
        <v>1</v>
      </c>
      <c r="K62" s="25"/>
    </row>
    <row r="63" spans="1:11" s="11" customFormat="1" ht="47.25">
      <c r="A63" s="17"/>
      <c r="B63" s="7">
        <v>2</v>
      </c>
      <c r="C63" s="6" t="s">
        <v>90</v>
      </c>
      <c r="D63" s="18">
        <v>2013</v>
      </c>
      <c r="E63" s="32" t="s">
        <v>34</v>
      </c>
      <c r="F63" s="32">
        <v>4</v>
      </c>
      <c r="G63" s="32">
        <v>4</v>
      </c>
      <c r="H63" s="13">
        <f>G63-F63</f>
        <v>0</v>
      </c>
      <c r="I63" s="32">
        <v>1</v>
      </c>
      <c r="J63" s="44"/>
      <c r="K63" s="25"/>
    </row>
    <row r="64" spans="1:11" s="11" customFormat="1" ht="47.25">
      <c r="A64" s="19"/>
      <c r="B64" s="7">
        <v>3</v>
      </c>
      <c r="C64" s="6" t="s">
        <v>91</v>
      </c>
      <c r="D64" s="18">
        <v>2013</v>
      </c>
      <c r="E64" s="32" t="s">
        <v>56</v>
      </c>
      <c r="F64" s="32">
        <v>45</v>
      </c>
      <c r="G64" s="32">
        <v>48</v>
      </c>
      <c r="H64" s="13">
        <f>G64-F64</f>
        <v>3</v>
      </c>
      <c r="I64" s="32">
        <v>1</v>
      </c>
      <c r="J64" s="44"/>
      <c r="K64" s="25"/>
    </row>
    <row r="65" spans="1:11" s="11" customFormat="1" ht="36" customHeight="1">
      <c r="A65" s="45">
        <v>10</v>
      </c>
      <c r="B65" s="9" t="s">
        <v>211</v>
      </c>
      <c r="C65" s="9"/>
      <c r="D65" s="9"/>
      <c r="E65" s="9"/>
      <c r="F65" s="9"/>
      <c r="G65" s="9"/>
      <c r="H65" s="9"/>
      <c r="I65" s="9"/>
      <c r="J65" s="9"/>
      <c r="K65" s="25" t="s">
        <v>92</v>
      </c>
    </row>
    <row r="66" spans="1:11" s="11" customFormat="1" ht="33" customHeight="1">
      <c r="A66" s="45"/>
      <c r="B66" s="6">
        <v>1</v>
      </c>
      <c r="C66" s="6" t="s">
        <v>93</v>
      </c>
      <c r="D66" s="13" t="s">
        <v>94</v>
      </c>
      <c r="E66" s="13" t="s">
        <v>95</v>
      </c>
      <c r="F66" s="7">
        <v>286</v>
      </c>
      <c r="G66" s="33">
        <v>313</v>
      </c>
      <c r="H66" s="33">
        <f aca="true" t="shared" si="2" ref="H66:H72">G66-F66</f>
        <v>27</v>
      </c>
      <c r="I66" s="13">
        <v>1</v>
      </c>
      <c r="J66" s="14">
        <f>(I66+I67+I68+I69+I70+I71+I72)/7</f>
        <v>0.14285714285714285</v>
      </c>
      <c r="K66" s="25"/>
    </row>
    <row r="67" spans="1:11" s="11" customFormat="1" ht="31.5">
      <c r="A67" s="45"/>
      <c r="B67" s="6">
        <v>2</v>
      </c>
      <c r="C67" s="6" t="s">
        <v>96</v>
      </c>
      <c r="D67" s="13" t="s">
        <v>94</v>
      </c>
      <c r="E67" s="13" t="s">
        <v>95</v>
      </c>
      <c r="F67" s="7">
        <v>8.4</v>
      </c>
      <c r="G67" s="33">
        <v>9.2</v>
      </c>
      <c r="H67" s="33">
        <f t="shared" si="2"/>
        <v>0.7999999999999989</v>
      </c>
      <c r="I67" s="13">
        <v>1</v>
      </c>
      <c r="J67" s="14"/>
      <c r="K67" s="25"/>
    </row>
    <row r="68" spans="1:11" s="11" customFormat="1" ht="65.25" customHeight="1">
      <c r="A68" s="45"/>
      <c r="B68" s="6">
        <v>3</v>
      </c>
      <c r="C68" s="46" t="s">
        <v>97</v>
      </c>
      <c r="D68" s="13" t="s">
        <v>94</v>
      </c>
      <c r="E68" s="13" t="s">
        <v>31</v>
      </c>
      <c r="F68" s="7">
        <v>32</v>
      </c>
      <c r="G68" s="33">
        <v>22.5</v>
      </c>
      <c r="H68" s="33">
        <f t="shared" si="2"/>
        <v>-9.5</v>
      </c>
      <c r="I68" s="13">
        <v>-1</v>
      </c>
      <c r="J68" s="14"/>
      <c r="K68" s="25"/>
    </row>
    <row r="69" spans="1:11" s="11" customFormat="1" ht="31.5">
      <c r="A69" s="45"/>
      <c r="B69" s="6">
        <v>4</v>
      </c>
      <c r="C69" s="46" t="s">
        <v>98</v>
      </c>
      <c r="D69" s="13" t="s">
        <v>94</v>
      </c>
      <c r="E69" s="13" t="s">
        <v>31</v>
      </c>
      <c r="F69" s="7">
        <v>32.8</v>
      </c>
      <c r="G69" s="33">
        <v>33</v>
      </c>
      <c r="H69" s="33">
        <f t="shared" si="2"/>
        <v>0.20000000000000284</v>
      </c>
      <c r="I69" s="13">
        <v>1</v>
      </c>
      <c r="J69" s="14"/>
      <c r="K69" s="25"/>
    </row>
    <row r="70" spans="1:11" s="11" customFormat="1" ht="21.75" customHeight="1">
      <c r="A70" s="45"/>
      <c r="B70" s="6">
        <v>5</v>
      </c>
      <c r="C70" s="46" t="s">
        <v>99</v>
      </c>
      <c r="D70" s="13" t="s">
        <v>94</v>
      </c>
      <c r="E70" s="47" t="s">
        <v>100</v>
      </c>
      <c r="F70" s="7">
        <v>2.3</v>
      </c>
      <c r="G70" s="33">
        <v>2.45</v>
      </c>
      <c r="H70" s="48">
        <f t="shared" si="2"/>
        <v>0.15000000000000036</v>
      </c>
      <c r="I70" s="13">
        <v>1</v>
      </c>
      <c r="J70" s="14"/>
      <c r="K70" s="25"/>
    </row>
    <row r="71" spans="1:11" s="11" customFormat="1" ht="31.5">
      <c r="A71" s="45"/>
      <c r="B71" s="6">
        <v>6</v>
      </c>
      <c r="C71" s="46" t="s">
        <v>101</v>
      </c>
      <c r="D71" s="13" t="s">
        <v>94</v>
      </c>
      <c r="E71" s="47" t="s">
        <v>102</v>
      </c>
      <c r="F71" s="7">
        <v>14</v>
      </c>
      <c r="G71" s="33">
        <v>9.8</v>
      </c>
      <c r="H71" s="48">
        <f t="shared" si="2"/>
        <v>-4.199999999999999</v>
      </c>
      <c r="I71" s="13">
        <v>-1</v>
      </c>
      <c r="J71" s="14"/>
      <c r="K71" s="25"/>
    </row>
    <row r="72" spans="1:11" s="11" customFormat="1" ht="33.75" customHeight="1">
      <c r="A72" s="45"/>
      <c r="B72" s="6">
        <v>7</v>
      </c>
      <c r="C72" s="46" t="s">
        <v>103</v>
      </c>
      <c r="D72" s="13" t="s">
        <v>94</v>
      </c>
      <c r="E72" s="13" t="s">
        <v>104</v>
      </c>
      <c r="F72" s="7">
        <v>23</v>
      </c>
      <c r="G72" s="33">
        <v>21.2</v>
      </c>
      <c r="H72" s="48">
        <f t="shared" si="2"/>
        <v>-1.8000000000000007</v>
      </c>
      <c r="I72" s="13">
        <v>-1</v>
      </c>
      <c r="J72" s="14"/>
      <c r="K72" s="25"/>
    </row>
    <row r="73" spans="1:11" s="11" customFormat="1" ht="34.5" customHeight="1">
      <c r="A73" s="8">
        <v>11</v>
      </c>
      <c r="B73" s="9" t="s">
        <v>212</v>
      </c>
      <c r="C73" s="9"/>
      <c r="D73" s="9"/>
      <c r="E73" s="9"/>
      <c r="F73" s="9"/>
      <c r="G73" s="9"/>
      <c r="H73" s="9"/>
      <c r="I73" s="9"/>
      <c r="J73" s="9"/>
      <c r="K73" s="25" t="s">
        <v>105</v>
      </c>
    </row>
    <row r="74" spans="1:11" s="11" customFormat="1" ht="18" customHeight="1">
      <c r="A74" s="8"/>
      <c r="B74" s="7">
        <v>1</v>
      </c>
      <c r="C74" s="6" t="s">
        <v>106</v>
      </c>
      <c r="D74" s="12">
        <v>2013</v>
      </c>
      <c r="E74" s="13" t="s">
        <v>107</v>
      </c>
      <c r="F74" s="49">
        <v>4</v>
      </c>
      <c r="G74" s="13">
        <v>4</v>
      </c>
      <c r="H74" s="13">
        <f>G74-F74</f>
        <v>0</v>
      </c>
      <c r="I74" s="13">
        <v>1</v>
      </c>
      <c r="J74" s="14">
        <f>(I74+I75)/2</f>
        <v>1</v>
      </c>
      <c r="K74" s="25"/>
    </row>
    <row r="75" spans="1:11" s="11" customFormat="1" ht="17.25" customHeight="1">
      <c r="A75" s="8"/>
      <c r="B75" s="7">
        <v>2</v>
      </c>
      <c r="C75" s="6" t="s">
        <v>108</v>
      </c>
      <c r="D75" s="12">
        <v>2013</v>
      </c>
      <c r="E75" s="13" t="s">
        <v>26</v>
      </c>
      <c r="F75" s="7">
        <v>4</v>
      </c>
      <c r="G75" s="13">
        <v>4</v>
      </c>
      <c r="H75" s="13">
        <f>G75-F75</f>
        <v>0</v>
      </c>
      <c r="I75" s="13">
        <v>1</v>
      </c>
      <c r="J75" s="14"/>
      <c r="K75" s="25"/>
    </row>
    <row r="76" spans="1:11" s="11" customFormat="1" ht="51" customHeight="1">
      <c r="A76" s="50">
        <v>12</v>
      </c>
      <c r="B76" s="9" t="s">
        <v>213</v>
      </c>
      <c r="C76" s="51"/>
      <c r="D76" s="18">
        <v>2013</v>
      </c>
      <c r="E76" s="13"/>
      <c r="F76" s="13"/>
      <c r="G76" s="13"/>
      <c r="H76" s="13"/>
      <c r="I76" s="13"/>
      <c r="J76" s="33"/>
      <c r="K76" s="25" t="s">
        <v>109</v>
      </c>
    </row>
    <row r="77" spans="1:11" s="11" customFormat="1" ht="31.5" customHeight="1">
      <c r="A77" s="15"/>
      <c r="B77" s="6">
        <v>1</v>
      </c>
      <c r="C77" s="26" t="s">
        <v>110</v>
      </c>
      <c r="D77" s="18">
        <v>2013</v>
      </c>
      <c r="E77" s="18" t="s">
        <v>111</v>
      </c>
      <c r="F77" s="21">
        <v>22</v>
      </c>
      <c r="G77" s="12">
        <v>22</v>
      </c>
      <c r="H77" s="12">
        <f>G77-F77</f>
        <v>0</v>
      </c>
      <c r="I77" s="12">
        <v>1</v>
      </c>
      <c r="J77" s="14">
        <f>(I77+I78+I79+I80+I81+I82)/6</f>
        <v>0.3333333333333333</v>
      </c>
      <c r="K77" s="25"/>
    </row>
    <row r="78" spans="1:11" s="11" customFormat="1" ht="15.75">
      <c r="A78" s="17"/>
      <c r="B78" s="6">
        <v>2</v>
      </c>
      <c r="C78" s="26" t="s">
        <v>112</v>
      </c>
      <c r="D78" s="18">
        <v>2013</v>
      </c>
      <c r="E78" s="18" t="s">
        <v>111</v>
      </c>
      <c r="F78" s="21">
        <v>280</v>
      </c>
      <c r="G78" s="21">
        <v>286</v>
      </c>
      <c r="H78" s="12">
        <f>G78-F78</f>
        <v>6</v>
      </c>
      <c r="I78" s="12">
        <v>1</v>
      </c>
      <c r="J78" s="14"/>
      <c r="K78" s="25"/>
    </row>
    <row r="79" spans="1:11" s="11" customFormat="1" ht="36" customHeight="1">
      <c r="A79" s="17"/>
      <c r="B79" s="6">
        <v>3</v>
      </c>
      <c r="C79" s="26" t="s">
        <v>113</v>
      </c>
      <c r="D79" s="18">
        <v>2013</v>
      </c>
      <c r="E79" s="30" t="s">
        <v>114</v>
      </c>
      <c r="F79" s="52">
        <v>0.9</v>
      </c>
      <c r="G79" s="52">
        <v>1</v>
      </c>
      <c r="H79" s="53">
        <v>0.1</v>
      </c>
      <c r="I79" s="54">
        <v>1</v>
      </c>
      <c r="J79" s="14"/>
      <c r="K79" s="25"/>
    </row>
    <row r="80" spans="1:11" s="11" customFormat="1" ht="31.5">
      <c r="A80" s="17"/>
      <c r="B80" s="6">
        <v>4</v>
      </c>
      <c r="C80" s="26" t="s">
        <v>115</v>
      </c>
      <c r="D80" s="18">
        <v>2013</v>
      </c>
      <c r="E80" s="18" t="s">
        <v>111</v>
      </c>
      <c r="F80" s="55">
        <v>5</v>
      </c>
      <c r="G80" s="55">
        <v>1</v>
      </c>
      <c r="H80" s="12">
        <f>G80-F80</f>
        <v>-4</v>
      </c>
      <c r="I80" s="55">
        <v>-1</v>
      </c>
      <c r="J80" s="14"/>
      <c r="K80" s="25"/>
    </row>
    <row r="81" spans="1:11" s="11" customFormat="1" ht="31.5">
      <c r="A81" s="17"/>
      <c r="B81" s="6">
        <v>5</v>
      </c>
      <c r="C81" s="26" t="s">
        <v>116</v>
      </c>
      <c r="D81" s="18">
        <v>2013</v>
      </c>
      <c r="E81" s="18" t="s">
        <v>111</v>
      </c>
      <c r="F81" s="55">
        <v>2</v>
      </c>
      <c r="G81" s="55">
        <v>0</v>
      </c>
      <c r="H81" s="12">
        <f>G81-F81</f>
        <v>-2</v>
      </c>
      <c r="I81" s="55">
        <v>-1</v>
      </c>
      <c r="J81" s="14"/>
      <c r="K81" s="25"/>
    </row>
    <row r="82" spans="1:11" s="11" customFormat="1" ht="15.75">
      <c r="A82" s="19"/>
      <c r="B82" s="6">
        <v>6</v>
      </c>
      <c r="C82" s="26" t="s">
        <v>117</v>
      </c>
      <c r="D82" s="18">
        <v>2013</v>
      </c>
      <c r="E82" s="18" t="s">
        <v>111</v>
      </c>
      <c r="F82" s="55">
        <v>15</v>
      </c>
      <c r="G82" s="55">
        <v>25</v>
      </c>
      <c r="H82" s="12">
        <f>G82-F82</f>
        <v>10</v>
      </c>
      <c r="I82" s="55">
        <v>1</v>
      </c>
      <c r="J82" s="14"/>
      <c r="K82" s="25"/>
    </row>
    <row r="83" spans="1:11" s="11" customFormat="1" ht="33" customHeight="1">
      <c r="A83" s="15">
        <v>13</v>
      </c>
      <c r="B83" s="9" t="s">
        <v>214</v>
      </c>
      <c r="C83" s="9"/>
      <c r="D83" s="9">
        <v>2013</v>
      </c>
      <c r="E83" s="9"/>
      <c r="F83" s="9"/>
      <c r="G83" s="9"/>
      <c r="H83" s="9"/>
      <c r="I83" s="9"/>
      <c r="J83" s="9"/>
      <c r="K83" s="25" t="s">
        <v>92</v>
      </c>
    </row>
    <row r="84" spans="1:11" s="11" customFormat="1" ht="21.75" customHeight="1">
      <c r="A84" s="17"/>
      <c r="B84" s="7">
        <v>1</v>
      </c>
      <c r="C84" s="6" t="s">
        <v>118</v>
      </c>
      <c r="D84" s="12">
        <v>2013</v>
      </c>
      <c r="E84" s="13" t="s">
        <v>26</v>
      </c>
      <c r="F84" s="54">
        <v>6</v>
      </c>
      <c r="G84" s="54">
        <v>31</v>
      </c>
      <c r="H84" s="12">
        <f aca="true" t="shared" si="3" ref="H84:H89">G84-F84</f>
        <v>25</v>
      </c>
      <c r="I84" s="12">
        <v>1</v>
      </c>
      <c r="J84" s="14">
        <f>(I84+I85+I86+I87+I88+I89)/6</f>
        <v>0.6666666666666666</v>
      </c>
      <c r="K84" s="25"/>
    </row>
    <row r="85" spans="1:11" s="11" customFormat="1" ht="36.75" customHeight="1">
      <c r="A85" s="17"/>
      <c r="B85" s="7">
        <v>2</v>
      </c>
      <c r="C85" s="6" t="s">
        <v>119</v>
      </c>
      <c r="D85" s="12">
        <v>2013</v>
      </c>
      <c r="E85" s="13" t="s">
        <v>26</v>
      </c>
      <c r="F85" s="54">
        <v>21</v>
      </c>
      <c r="G85" s="54">
        <v>23</v>
      </c>
      <c r="H85" s="12">
        <f t="shared" si="3"/>
        <v>2</v>
      </c>
      <c r="I85" s="12">
        <v>1</v>
      </c>
      <c r="J85" s="14"/>
      <c r="K85" s="25"/>
    </row>
    <row r="86" spans="1:11" s="11" customFormat="1" ht="36">
      <c r="A86" s="17"/>
      <c r="B86" s="7">
        <v>3</v>
      </c>
      <c r="C86" s="6" t="s">
        <v>120</v>
      </c>
      <c r="D86" s="12">
        <v>2013</v>
      </c>
      <c r="E86" s="56" t="s">
        <v>121</v>
      </c>
      <c r="F86" s="54">
        <v>6</v>
      </c>
      <c r="G86" s="54">
        <v>7</v>
      </c>
      <c r="H86" s="12">
        <f t="shared" si="3"/>
        <v>1</v>
      </c>
      <c r="I86" s="12">
        <v>1</v>
      </c>
      <c r="J86" s="14"/>
      <c r="K86" s="25"/>
    </row>
    <row r="87" spans="1:11" s="11" customFormat="1" ht="31.5">
      <c r="A87" s="17"/>
      <c r="B87" s="7">
        <v>4</v>
      </c>
      <c r="C87" s="6" t="s">
        <v>122</v>
      </c>
      <c r="D87" s="12">
        <v>2013</v>
      </c>
      <c r="E87" s="47" t="s">
        <v>123</v>
      </c>
      <c r="F87" s="54">
        <v>4</v>
      </c>
      <c r="G87" s="54">
        <v>2</v>
      </c>
      <c r="H87" s="12">
        <f t="shared" si="3"/>
        <v>-2</v>
      </c>
      <c r="I87" s="12">
        <v>-1</v>
      </c>
      <c r="J87" s="14"/>
      <c r="K87" s="25"/>
    </row>
    <row r="88" spans="1:11" s="11" customFormat="1" ht="31.5">
      <c r="A88" s="17"/>
      <c r="B88" s="7">
        <v>5</v>
      </c>
      <c r="C88" s="6" t="s">
        <v>124</v>
      </c>
      <c r="D88" s="12">
        <v>2013</v>
      </c>
      <c r="E88" s="47" t="s">
        <v>123</v>
      </c>
      <c r="F88" s="54">
        <v>11</v>
      </c>
      <c r="G88" s="54">
        <v>18</v>
      </c>
      <c r="H88" s="12">
        <f t="shared" si="3"/>
        <v>7</v>
      </c>
      <c r="I88" s="12">
        <v>1</v>
      </c>
      <c r="J88" s="14"/>
      <c r="K88" s="25"/>
    </row>
    <row r="89" spans="1:11" s="11" customFormat="1" ht="51" customHeight="1">
      <c r="A89" s="17"/>
      <c r="B89" s="7">
        <v>6</v>
      </c>
      <c r="C89" s="6" t="s">
        <v>125</v>
      </c>
      <c r="D89" s="12">
        <v>2013</v>
      </c>
      <c r="E89" s="47" t="s">
        <v>123</v>
      </c>
      <c r="F89" s="54">
        <v>3</v>
      </c>
      <c r="G89" s="54">
        <v>4</v>
      </c>
      <c r="H89" s="12">
        <f t="shared" si="3"/>
        <v>1</v>
      </c>
      <c r="I89" s="12">
        <v>1</v>
      </c>
      <c r="J89" s="14"/>
      <c r="K89" s="25"/>
    </row>
    <row r="90" spans="1:11" s="11" customFormat="1" ht="33" customHeight="1">
      <c r="A90" s="19"/>
      <c r="B90" s="9" t="s">
        <v>215</v>
      </c>
      <c r="C90" s="9"/>
      <c r="D90" s="9">
        <v>2013</v>
      </c>
      <c r="E90" s="9"/>
      <c r="F90" s="9"/>
      <c r="G90" s="9"/>
      <c r="H90" s="9"/>
      <c r="I90" s="9"/>
      <c r="J90" s="9"/>
      <c r="K90" s="25" t="s">
        <v>126</v>
      </c>
    </row>
    <row r="91" spans="1:11" s="11" customFormat="1" ht="15.75" customHeight="1">
      <c r="A91" s="15">
        <v>14</v>
      </c>
      <c r="B91" s="7">
        <v>1</v>
      </c>
      <c r="C91" s="57" t="s">
        <v>127</v>
      </c>
      <c r="D91" s="18">
        <v>2013</v>
      </c>
      <c r="E91" s="22"/>
      <c r="F91" s="7"/>
      <c r="G91" s="13"/>
      <c r="H91" s="13"/>
      <c r="I91" s="13"/>
      <c r="J91" s="44">
        <f>(I92+I93+I94+I95+I96+I97+I99+I100)/8</f>
        <v>1</v>
      </c>
      <c r="K91" s="25"/>
    </row>
    <row r="92" spans="1:11" s="11" customFormat="1" ht="47.25">
      <c r="A92" s="17"/>
      <c r="B92" s="58" t="s">
        <v>128</v>
      </c>
      <c r="C92" s="6" t="s">
        <v>129</v>
      </c>
      <c r="D92" s="18">
        <v>2013</v>
      </c>
      <c r="E92" s="27" t="s">
        <v>16</v>
      </c>
      <c r="F92" s="27">
        <v>23</v>
      </c>
      <c r="G92" s="27">
        <v>23</v>
      </c>
      <c r="H92" s="27">
        <f aca="true" t="shared" si="4" ref="H92:H97">G92-F92</f>
        <v>0</v>
      </c>
      <c r="I92" s="27">
        <v>1</v>
      </c>
      <c r="J92" s="44"/>
      <c r="K92" s="25"/>
    </row>
    <row r="93" spans="1:11" s="11" customFormat="1" ht="31.5">
      <c r="A93" s="17"/>
      <c r="B93" s="7" t="s">
        <v>130</v>
      </c>
      <c r="C93" s="6" t="s">
        <v>131</v>
      </c>
      <c r="D93" s="18">
        <v>2013</v>
      </c>
      <c r="E93" s="30" t="s">
        <v>31</v>
      </c>
      <c r="F93" s="27">
        <v>4.2</v>
      </c>
      <c r="G93" s="27">
        <v>4.2</v>
      </c>
      <c r="H93" s="27">
        <f t="shared" si="4"/>
        <v>0</v>
      </c>
      <c r="I93" s="27">
        <v>1</v>
      </c>
      <c r="J93" s="44"/>
      <c r="K93" s="25"/>
    </row>
    <row r="94" spans="1:11" s="11" customFormat="1" ht="31.5">
      <c r="A94" s="17"/>
      <c r="B94" s="7" t="s">
        <v>132</v>
      </c>
      <c r="C94" s="6" t="s">
        <v>133</v>
      </c>
      <c r="D94" s="18">
        <v>2013</v>
      </c>
      <c r="E94" s="30" t="s">
        <v>34</v>
      </c>
      <c r="F94" s="27">
        <v>20</v>
      </c>
      <c r="G94" s="27">
        <v>35</v>
      </c>
      <c r="H94" s="27">
        <f t="shared" si="4"/>
        <v>15</v>
      </c>
      <c r="I94" s="27">
        <v>1</v>
      </c>
      <c r="J94" s="44"/>
      <c r="K94" s="25"/>
    </row>
    <row r="95" spans="1:11" s="11" customFormat="1" ht="15.75">
      <c r="A95" s="17"/>
      <c r="B95" s="7" t="s">
        <v>134</v>
      </c>
      <c r="C95" s="9" t="s">
        <v>135</v>
      </c>
      <c r="D95" s="18">
        <v>2013</v>
      </c>
      <c r="E95" s="30" t="s">
        <v>51</v>
      </c>
      <c r="F95" s="27">
        <v>4</v>
      </c>
      <c r="G95" s="27">
        <v>6</v>
      </c>
      <c r="H95" s="27">
        <f t="shared" si="4"/>
        <v>2</v>
      </c>
      <c r="I95" s="27">
        <v>1</v>
      </c>
      <c r="J95" s="44"/>
      <c r="K95" s="25"/>
    </row>
    <row r="96" spans="1:11" s="11" customFormat="1" ht="15.75">
      <c r="A96" s="17"/>
      <c r="B96" s="7" t="s">
        <v>136</v>
      </c>
      <c r="C96" s="9"/>
      <c r="D96" s="18">
        <v>2013</v>
      </c>
      <c r="E96" s="30" t="s">
        <v>34</v>
      </c>
      <c r="F96" s="27">
        <v>95</v>
      </c>
      <c r="G96" s="27">
        <v>108</v>
      </c>
      <c r="H96" s="27">
        <f t="shared" si="4"/>
        <v>13</v>
      </c>
      <c r="I96" s="27">
        <v>1</v>
      </c>
      <c r="J96" s="44"/>
      <c r="K96" s="25"/>
    </row>
    <row r="97" spans="1:11" s="11" customFormat="1" ht="31.5">
      <c r="A97" s="17"/>
      <c r="B97" s="7" t="s">
        <v>137</v>
      </c>
      <c r="C97" s="26" t="s">
        <v>138</v>
      </c>
      <c r="D97" s="18">
        <v>2013</v>
      </c>
      <c r="E97" s="30" t="s">
        <v>26</v>
      </c>
      <c r="F97" s="27">
        <v>4</v>
      </c>
      <c r="G97" s="27">
        <v>6</v>
      </c>
      <c r="H97" s="27">
        <f t="shared" si="4"/>
        <v>2</v>
      </c>
      <c r="I97" s="27">
        <v>1</v>
      </c>
      <c r="J97" s="44"/>
      <c r="K97" s="25"/>
    </row>
    <row r="98" spans="1:11" s="11" customFormat="1" ht="15.75">
      <c r="A98" s="17"/>
      <c r="B98" s="6">
        <v>2</v>
      </c>
      <c r="C98" s="57" t="s">
        <v>139</v>
      </c>
      <c r="D98" s="18">
        <v>2013</v>
      </c>
      <c r="E98" s="30"/>
      <c r="F98" s="27"/>
      <c r="G98" s="27"/>
      <c r="H98" s="27"/>
      <c r="I98" s="27"/>
      <c r="J98" s="44"/>
      <c r="K98" s="25"/>
    </row>
    <row r="99" spans="1:11" s="11" customFormat="1" ht="15.75">
      <c r="A99" s="17"/>
      <c r="B99" s="7" t="s">
        <v>140</v>
      </c>
      <c r="C99" s="6" t="s">
        <v>141</v>
      </c>
      <c r="D99" s="18">
        <v>2013</v>
      </c>
      <c r="E99" s="30" t="s">
        <v>31</v>
      </c>
      <c r="F99" s="27">
        <v>97.3</v>
      </c>
      <c r="G99" s="27">
        <v>97.3</v>
      </c>
      <c r="H99" s="27">
        <f>G99-F99</f>
        <v>0</v>
      </c>
      <c r="I99" s="27">
        <v>1</v>
      </c>
      <c r="J99" s="44"/>
      <c r="K99" s="25"/>
    </row>
    <row r="100" spans="1:11" s="11" customFormat="1" ht="15.75">
      <c r="A100" s="19"/>
      <c r="B100" s="7" t="s">
        <v>142</v>
      </c>
      <c r="C100" s="6" t="s">
        <v>143</v>
      </c>
      <c r="D100" s="18">
        <v>2013</v>
      </c>
      <c r="E100" s="30" t="s">
        <v>31</v>
      </c>
      <c r="F100" s="27">
        <v>96.5</v>
      </c>
      <c r="G100" s="27">
        <v>97.7</v>
      </c>
      <c r="H100" s="27">
        <f>G100-F100</f>
        <v>1.2000000000000028</v>
      </c>
      <c r="I100" s="27">
        <v>1</v>
      </c>
      <c r="J100" s="44"/>
      <c r="K100" s="25"/>
    </row>
    <row r="101" spans="1:11" s="11" customFormat="1" ht="34.5" customHeight="1">
      <c r="A101" s="8">
        <v>15</v>
      </c>
      <c r="B101" s="9" t="s">
        <v>216</v>
      </c>
      <c r="C101" s="9"/>
      <c r="D101" s="9">
        <v>2013</v>
      </c>
      <c r="E101" s="9"/>
      <c r="F101" s="9"/>
      <c r="G101" s="9"/>
      <c r="H101" s="9"/>
      <c r="I101" s="9"/>
      <c r="J101" s="9"/>
      <c r="K101" s="25" t="s">
        <v>144</v>
      </c>
    </row>
    <row r="102" spans="1:11" s="11" customFormat="1" ht="31.5" customHeight="1">
      <c r="A102" s="8"/>
      <c r="B102" s="6">
        <v>1</v>
      </c>
      <c r="C102" s="6" t="s">
        <v>145</v>
      </c>
      <c r="D102" s="12">
        <v>2013</v>
      </c>
      <c r="E102" s="13" t="s">
        <v>34</v>
      </c>
      <c r="F102" s="7">
        <v>6400</v>
      </c>
      <c r="G102" s="18">
        <v>9933</v>
      </c>
      <c r="H102" s="18">
        <f>G102-F102</f>
        <v>3533</v>
      </c>
      <c r="I102" s="18">
        <v>1</v>
      </c>
      <c r="J102" s="14">
        <f>(I102+I103+I104)/3</f>
        <v>0.3333333333333333</v>
      </c>
      <c r="K102" s="25"/>
    </row>
    <row r="103" spans="1:11" s="11" customFormat="1" ht="18.75" customHeight="1">
      <c r="A103" s="8"/>
      <c r="B103" s="6">
        <v>2</v>
      </c>
      <c r="C103" s="6" t="s">
        <v>146</v>
      </c>
      <c r="D103" s="12">
        <v>2013</v>
      </c>
      <c r="E103" s="13" t="s">
        <v>26</v>
      </c>
      <c r="F103" s="7">
        <v>41</v>
      </c>
      <c r="G103" s="18">
        <v>49</v>
      </c>
      <c r="H103" s="18">
        <f>G103-F103</f>
        <v>8</v>
      </c>
      <c r="I103" s="18">
        <v>1</v>
      </c>
      <c r="J103" s="14"/>
      <c r="K103" s="25"/>
    </row>
    <row r="104" spans="1:11" s="11" customFormat="1" ht="18.75" customHeight="1">
      <c r="A104" s="8"/>
      <c r="B104" s="6">
        <v>5</v>
      </c>
      <c r="C104" s="6" t="s">
        <v>147</v>
      </c>
      <c r="D104" s="12">
        <v>2013</v>
      </c>
      <c r="E104" s="13" t="s">
        <v>34</v>
      </c>
      <c r="F104" s="7">
        <v>4540</v>
      </c>
      <c r="G104" s="59">
        <v>4006</v>
      </c>
      <c r="H104" s="18">
        <f>G104-F104</f>
        <v>-534</v>
      </c>
      <c r="I104" s="18">
        <v>-1</v>
      </c>
      <c r="J104" s="14"/>
      <c r="K104" s="25"/>
    </row>
    <row r="105" spans="1:11" s="11" customFormat="1" ht="21" customHeight="1">
      <c r="A105" s="8"/>
      <c r="B105" s="6">
        <v>6</v>
      </c>
      <c r="C105" s="6" t="s">
        <v>148</v>
      </c>
      <c r="D105" s="12">
        <v>2013</v>
      </c>
      <c r="E105" s="13" t="s">
        <v>26</v>
      </c>
      <c r="F105" s="7">
        <v>0</v>
      </c>
      <c r="G105" s="59">
        <v>0</v>
      </c>
      <c r="H105" s="18">
        <f>G105-F105</f>
        <v>0</v>
      </c>
      <c r="I105" s="18"/>
      <c r="J105" s="14"/>
      <c r="K105" s="25"/>
    </row>
    <row r="106" spans="1:11" s="11" customFormat="1" ht="35.25" customHeight="1">
      <c r="A106" s="8">
        <v>16</v>
      </c>
      <c r="B106" s="9" t="s">
        <v>217</v>
      </c>
      <c r="C106" s="9"/>
      <c r="D106" s="9">
        <v>2013</v>
      </c>
      <c r="E106" s="9"/>
      <c r="F106" s="9"/>
      <c r="G106" s="9"/>
      <c r="H106" s="9"/>
      <c r="I106" s="9"/>
      <c r="J106" s="9"/>
      <c r="K106" s="25" t="s">
        <v>149</v>
      </c>
    </row>
    <row r="107" spans="1:11" s="11" customFormat="1" ht="31.5" customHeight="1">
      <c r="A107" s="8"/>
      <c r="B107" s="6">
        <v>1</v>
      </c>
      <c r="C107" s="6" t="s">
        <v>150</v>
      </c>
      <c r="D107" s="12">
        <v>2013</v>
      </c>
      <c r="E107" s="13" t="s">
        <v>34</v>
      </c>
      <c r="F107" s="7">
        <v>419</v>
      </c>
      <c r="G107" s="60">
        <v>317</v>
      </c>
      <c r="H107" s="60">
        <f>G107-F107</f>
        <v>-102</v>
      </c>
      <c r="I107" s="60">
        <v>-1</v>
      </c>
      <c r="J107" s="44">
        <f>(I107+I109+I110)/3</f>
        <v>-1</v>
      </c>
      <c r="K107" s="25"/>
    </row>
    <row r="108" spans="1:11" s="11" customFormat="1" ht="35.25" customHeight="1">
      <c r="A108" s="8"/>
      <c r="B108" s="6">
        <v>2</v>
      </c>
      <c r="C108" s="6" t="s">
        <v>151</v>
      </c>
      <c r="D108" s="12"/>
      <c r="E108" s="13" t="s">
        <v>34</v>
      </c>
      <c r="F108" s="7">
        <v>43</v>
      </c>
      <c r="G108" s="60">
        <v>32</v>
      </c>
      <c r="H108" s="60">
        <f>G108-F108</f>
        <v>-11</v>
      </c>
      <c r="I108" s="60">
        <v>-1</v>
      </c>
      <c r="J108" s="44"/>
      <c r="K108" s="25"/>
    </row>
    <row r="109" spans="1:11" s="11" customFormat="1" ht="17.25" customHeight="1">
      <c r="A109" s="8"/>
      <c r="B109" s="6">
        <v>3</v>
      </c>
      <c r="C109" s="6" t="s">
        <v>152</v>
      </c>
      <c r="D109" s="12">
        <v>2013</v>
      </c>
      <c r="E109" s="13" t="s">
        <v>26</v>
      </c>
      <c r="F109" s="7">
        <v>45</v>
      </c>
      <c r="G109" s="60">
        <v>38</v>
      </c>
      <c r="H109" s="60">
        <f>G109-F109</f>
        <v>-7</v>
      </c>
      <c r="I109" s="60">
        <v>-1</v>
      </c>
      <c r="J109" s="44"/>
      <c r="K109" s="25"/>
    </row>
    <row r="110" spans="1:11" s="11" customFormat="1" ht="20.25" customHeight="1">
      <c r="A110" s="8"/>
      <c r="B110" s="6">
        <v>4</v>
      </c>
      <c r="C110" s="6" t="s">
        <v>153</v>
      </c>
      <c r="D110" s="12">
        <v>2013</v>
      </c>
      <c r="E110" s="13" t="s">
        <v>34</v>
      </c>
      <c r="F110" s="7">
        <v>1070</v>
      </c>
      <c r="G110" s="61">
        <v>997</v>
      </c>
      <c r="H110" s="60">
        <f>G110-F110</f>
        <v>-73</v>
      </c>
      <c r="I110" s="60">
        <v>-1</v>
      </c>
      <c r="J110" s="44"/>
      <c r="K110" s="25"/>
    </row>
    <row r="111" spans="1:11" s="11" customFormat="1" ht="37.5" customHeight="1">
      <c r="A111" s="8">
        <v>17</v>
      </c>
      <c r="B111" s="9" t="s">
        <v>218</v>
      </c>
      <c r="C111" s="9"/>
      <c r="D111" s="9"/>
      <c r="E111" s="9"/>
      <c r="F111" s="9"/>
      <c r="G111" s="9"/>
      <c r="H111" s="9"/>
      <c r="I111" s="9"/>
      <c r="J111" s="9"/>
      <c r="K111" s="25" t="s">
        <v>154</v>
      </c>
    </row>
    <row r="112" spans="1:11" s="11" customFormat="1" ht="46.5" customHeight="1">
      <c r="A112" s="8"/>
      <c r="B112" s="62" t="s">
        <v>155</v>
      </c>
      <c r="C112" s="6" t="s">
        <v>156</v>
      </c>
      <c r="D112" s="13">
        <v>2013</v>
      </c>
      <c r="E112" s="13" t="s">
        <v>31</v>
      </c>
      <c r="F112" s="7">
        <v>100</v>
      </c>
      <c r="G112" s="13">
        <v>100</v>
      </c>
      <c r="H112" s="13">
        <f>G112-F112</f>
        <v>0</v>
      </c>
      <c r="I112" s="13">
        <v>1</v>
      </c>
      <c r="J112" s="44">
        <f>(I112+I113+I114+I115)/4</f>
        <v>1</v>
      </c>
      <c r="K112" s="25"/>
    </row>
    <row r="113" spans="1:11" s="11" customFormat="1" ht="78" customHeight="1">
      <c r="A113" s="8"/>
      <c r="B113" s="6" t="s">
        <v>157</v>
      </c>
      <c r="C113" s="6" t="s">
        <v>158</v>
      </c>
      <c r="D113" s="13">
        <v>2013</v>
      </c>
      <c r="E113" s="13" t="s">
        <v>31</v>
      </c>
      <c r="F113" s="63" t="s">
        <v>219</v>
      </c>
      <c r="G113" s="13">
        <v>100</v>
      </c>
      <c r="H113" s="13">
        <f>G113-100</f>
        <v>0</v>
      </c>
      <c r="I113" s="13">
        <v>1</v>
      </c>
      <c r="J113" s="44"/>
      <c r="K113" s="25"/>
    </row>
    <row r="114" spans="1:11" s="11" customFormat="1" ht="42.75" customHeight="1">
      <c r="A114" s="8"/>
      <c r="B114" s="6" t="s">
        <v>132</v>
      </c>
      <c r="C114" s="46" t="s">
        <v>159</v>
      </c>
      <c r="D114" s="13">
        <v>2013</v>
      </c>
      <c r="E114" s="13" t="s">
        <v>31</v>
      </c>
      <c r="F114" s="63" t="s">
        <v>220</v>
      </c>
      <c r="G114" s="13">
        <v>100</v>
      </c>
      <c r="H114" s="13">
        <f>G114-100</f>
        <v>0</v>
      </c>
      <c r="I114" s="13">
        <v>1</v>
      </c>
      <c r="J114" s="44"/>
      <c r="K114" s="25"/>
    </row>
    <row r="115" spans="1:11" s="11" customFormat="1" ht="51.75" customHeight="1">
      <c r="A115" s="8"/>
      <c r="B115" s="6" t="s">
        <v>160</v>
      </c>
      <c r="C115" s="46" t="s">
        <v>161</v>
      </c>
      <c r="D115" s="13">
        <v>2013</v>
      </c>
      <c r="E115" s="13" t="s">
        <v>31</v>
      </c>
      <c r="F115" s="63" t="s">
        <v>221</v>
      </c>
      <c r="G115" s="64">
        <v>0.5</v>
      </c>
      <c r="H115" s="64">
        <v>0.5</v>
      </c>
      <c r="I115" s="13">
        <v>1</v>
      </c>
      <c r="J115" s="44"/>
      <c r="K115" s="25"/>
    </row>
    <row r="116" spans="1:11" s="11" customFormat="1" ht="37.5" customHeight="1">
      <c r="A116" s="15">
        <v>18</v>
      </c>
      <c r="B116" s="9" t="s">
        <v>222</v>
      </c>
      <c r="C116" s="9"/>
      <c r="D116" s="9">
        <v>2013</v>
      </c>
      <c r="E116" s="9"/>
      <c r="F116" s="9"/>
      <c r="G116" s="9"/>
      <c r="H116" s="9"/>
      <c r="I116" s="9"/>
      <c r="J116" s="9"/>
      <c r="K116" s="25" t="s">
        <v>57</v>
      </c>
    </row>
    <row r="117" spans="1:11" s="11" customFormat="1" ht="51" customHeight="1">
      <c r="A117" s="17"/>
      <c r="B117" s="6">
        <v>1</v>
      </c>
      <c r="C117" s="6" t="s">
        <v>162</v>
      </c>
      <c r="D117" s="21">
        <v>2013</v>
      </c>
      <c r="E117" s="6" t="s">
        <v>26</v>
      </c>
      <c r="F117" s="21">
        <v>3</v>
      </c>
      <c r="G117" s="21">
        <v>5</v>
      </c>
      <c r="H117" s="65">
        <f>G117-F117</f>
        <v>2</v>
      </c>
      <c r="I117" s="55">
        <v>1</v>
      </c>
      <c r="J117" s="66">
        <f>(I117+I118+I119)/3</f>
        <v>1</v>
      </c>
      <c r="K117" s="25"/>
    </row>
    <row r="118" spans="1:11" s="11" customFormat="1" ht="31.5" customHeight="1">
      <c r="A118" s="17"/>
      <c r="B118" s="6">
        <v>2</v>
      </c>
      <c r="C118" s="6" t="s">
        <v>163</v>
      </c>
      <c r="D118" s="21">
        <v>2013</v>
      </c>
      <c r="E118" s="6" t="s">
        <v>26</v>
      </c>
      <c r="F118" s="21">
        <v>3</v>
      </c>
      <c r="G118" s="21">
        <v>6</v>
      </c>
      <c r="H118" s="65">
        <f>G118-F118</f>
        <v>3</v>
      </c>
      <c r="I118" s="55">
        <v>1</v>
      </c>
      <c r="J118" s="66"/>
      <c r="K118" s="25"/>
    </row>
    <row r="119" spans="1:11" s="11" customFormat="1" ht="36" customHeight="1">
      <c r="A119" s="19"/>
      <c r="B119" s="6">
        <v>3</v>
      </c>
      <c r="C119" s="6" t="s">
        <v>164</v>
      </c>
      <c r="D119" s="21">
        <v>2013</v>
      </c>
      <c r="E119" s="6" t="s">
        <v>26</v>
      </c>
      <c r="F119" s="21">
        <v>6</v>
      </c>
      <c r="G119" s="21">
        <v>19</v>
      </c>
      <c r="H119" s="65">
        <f>G119-F119</f>
        <v>13</v>
      </c>
      <c r="I119" s="55">
        <v>1</v>
      </c>
      <c r="J119" s="66"/>
      <c r="K119" s="25"/>
    </row>
    <row r="120" spans="1:11" s="11" customFormat="1" ht="33.75" customHeight="1">
      <c r="A120" s="8">
        <v>19</v>
      </c>
      <c r="B120" s="9" t="s">
        <v>223</v>
      </c>
      <c r="C120" s="9"/>
      <c r="D120" s="9">
        <v>2013</v>
      </c>
      <c r="E120" s="9"/>
      <c r="F120" s="9"/>
      <c r="G120" s="9"/>
      <c r="H120" s="9"/>
      <c r="I120" s="9"/>
      <c r="J120" s="9"/>
      <c r="K120" s="25" t="s">
        <v>41</v>
      </c>
    </row>
    <row r="121" spans="1:11" s="11" customFormat="1" ht="33" customHeight="1">
      <c r="A121" s="8"/>
      <c r="B121" s="6" t="s">
        <v>42</v>
      </c>
      <c r="C121" s="6" t="s">
        <v>165</v>
      </c>
      <c r="D121" s="12">
        <v>2013</v>
      </c>
      <c r="E121" s="34" t="s">
        <v>111</v>
      </c>
      <c r="F121" s="21">
        <v>0</v>
      </c>
      <c r="G121" s="21">
        <v>0</v>
      </c>
      <c r="H121" s="12">
        <f>G121-F121</f>
        <v>0</v>
      </c>
      <c r="I121" s="12">
        <v>1</v>
      </c>
      <c r="J121" s="44">
        <f>(I121+I122+I123)/3</f>
        <v>1</v>
      </c>
      <c r="K121" s="25"/>
    </row>
    <row r="122" spans="1:11" s="11" customFormat="1" ht="35.25" customHeight="1">
      <c r="A122" s="8"/>
      <c r="B122" s="26" t="s">
        <v>44</v>
      </c>
      <c r="C122" s="26" t="s">
        <v>166</v>
      </c>
      <c r="D122" s="12">
        <v>2013</v>
      </c>
      <c r="E122" s="34" t="s">
        <v>111</v>
      </c>
      <c r="F122" s="21">
        <v>0</v>
      </c>
      <c r="G122" s="21">
        <v>0</v>
      </c>
      <c r="H122" s="12">
        <f>F122-G122</f>
        <v>0</v>
      </c>
      <c r="I122" s="12">
        <v>1</v>
      </c>
      <c r="J122" s="44"/>
      <c r="K122" s="25"/>
    </row>
    <row r="123" spans="1:11" s="11" customFormat="1" ht="18.75" customHeight="1">
      <c r="A123" s="8"/>
      <c r="B123" s="6" t="s">
        <v>60</v>
      </c>
      <c r="C123" s="26" t="s">
        <v>167</v>
      </c>
      <c r="D123" s="12">
        <v>2013</v>
      </c>
      <c r="E123" s="34" t="s">
        <v>31</v>
      </c>
      <c r="F123" s="21">
        <v>30</v>
      </c>
      <c r="G123" s="21">
        <v>39</v>
      </c>
      <c r="H123" s="12">
        <f>G123-F123</f>
        <v>9</v>
      </c>
      <c r="I123" s="12">
        <v>1</v>
      </c>
      <c r="J123" s="44"/>
      <c r="K123" s="25"/>
    </row>
    <row r="124" spans="1:11" s="11" customFormat="1" ht="35.25" customHeight="1">
      <c r="A124" s="8">
        <v>20</v>
      </c>
      <c r="B124" s="9" t="s">
        <v>224</v>
      </c>
      <c r="C124" s="9"/>
      <c r="D124" s="9">
        <v>2013</v>
      </c>
      <c r="E124" s="9"/>
      <c r="F124" s="9"/>
      <c r="G124" s="9"/>
      <c r="H124" s="9"/>
      <c r="I124" s="9"/>
      <c r="J124" s="9"/>
      <c r="K124" s="25" t="s">
        <v>41</v>
      </c>
    </row>
    <row r="125" spans="1:11" s="11" customFormat="1" ht="48" customHeight="1">
      <c r="A125" s="8"/>
      <c r="B125" s="7" t="s">
        <v>42</v>
      </c>
      <c r="C125" s="6" t="s">
        <v>168</v>
      </c>
      <c r="D125" s="12">
        <v>2013</v>
      </c>
      <c r="E125" s="67" t="s">
        <v>169</v>
      </c>
      <c r="F125" s="63">
        <v>4</v>
      </c>
      <c r="G125" s="63">
        <v>4</v>
      </c>
      <c r="H125" s="12">
        <f>G125-F125</f>
        <v>0</v>
      </c>
      <c r="I125" s="12">
        <v>1</v>
      </c>
      <c r="J125" s="44">
        <f>(I125+I126)/2</f>
        <v>1</v>
      </c>
      <c r="K125" s="25"/>
    </row>
    <row r="126" spans="1:11" s="11" customFormat="1" ht="47.25" customHeight="1">
      <c r="A126" s="8"/>
      <c r="B126" s="7">
        <v>2</v>
      </c>
      <c r="C126" s="6" t="s">
        <v>170</v>
      </c>
      <c r="D126" s="12">
        <v>2013</v>
      </c>
      <c r="E126" s="67" t="s">
        <v>171</v>
      </c>
      <c r="F126" s="63">
        <v>115</v>
      </c>
      <c r="G126" s="63">
        <v>115</v>
      </c>
      <c r="H126" s="12">
        <f>G126-F126</f>
        <v>0</v>
      </c>
      <c r="I126" s="12">
        <v>1</v>
      </c>
      <c r="J126" s="44"/>
      <c r="K126" s="25"/>
    </row>
    <row r="127" spans="1:11" s="11" customFormat="1" ht="33" customHeight="1">
      <c r="A127" s="8"/>
      <c r="B127" s="7">
        <v>3</v>
      </c>
      <c r="C127" s="6" t="s">
        <v>172</v>
      </c>
      <c r="D127" s="12">
        <v>2013</v>
      </c>
      <c r="E127" s="67" t="s">
        <v>173</v>
      </c>
      <c r="F127" s="68">
        <v>1</v>
      </c>
      <c r="G127" s="68">
        <v>1</v>
      </c>
      <c r="H127" s="12">
        <f>G127-F127</f>
        <v>0</v>
      </c>
      <c r="I127" s="12">
        <v>1</v>
      </c>
      <c r="J127" s="44"/>
      <c r="K127" s="25"/>
    </row>
    <row r="128" spans="1:11" s="11" customFormat="1" ht="18.75" customHeight="1">
      <c r="A128" s="8"/>
      <c r="B128" s="7">
        <v>4</v>
      </c>
      <c r="C128" s="6" t="s">
        <v>174</v>
      </c>
      <c r="D128" s="12">
        <v>2013</v>
      </c>
      <c r="E128" s="67" t="s">
        <v>175</v>
      </c>
      <c r="F128" s="68">
        <v>1</v>
      </c>
      <c r="G128" s="68">
        <v>1</v>
      </c>
      <c r="H128" s="12">
        <f>G128-F128</f>
        <v>0</v>
      </c>
      <c r="I128" s="69">
        <v>1</v>
      </c>
      <c r="J128" s="44"/>
      <c r="K128" s="25"/>
    </row>
    <row r="129" spans="1:11" s="11" customFormat="1" ht="31.5" customHeight="1">
      <c r="A129" s="8">
        <v>21</v>
      </c>
      <c r="B129" s="9" t="s">
        <v>225</v>
      </c>
      <c r="C129" s="9"/>
      <c r="D129" s="9">
        <v>2013</v>
      </c>
      <c r="E129" s="9"/>
      <c r="F129" s="9"/>
      <c r="G129" s="9"/>
      <c r="H129" s="9"/>
      <c r="I129" s="9"/>
      <c r="J129" s="9"/>
      <c r="K129" s="25" t="s">
        <v>12</v>
      </c>
    </row>
    <row r="130" spans="1:11" s="11" customFormat="1" ht="31.5" customHeight="1">
      <c r="A130" s="8"/>
      <c r="B130" s="7">
        <v>1</v>
      </c>
      <c r="C130" s="6" t="s">
        <v>176</v>
      </c>
      <c r="D130" s="12">
        <v>2013</v>
      </c>
      <c r="E130" s="21"/>
      <c r="F130" s="21">
        <v>1.0645</v>
      </c>
      <c r="G130" s="12">
        <v>0.9</v>
      </c>
      <c r="H130" s="12">
        <f aca="true" t="shared" si="5" ref="H130:H135">G130-F130</f>
        <v>-0.16449999999999998</v>
      </c>
      <c r="I130" s="12">
        <v>-1</v>
      </c>
      <c r="J130" s="14">
        <f>(I130+I131+I132+I133+I134+I135)/6</f>
        <v>0.6666666666666666</v>
      </c>
      <c r="K130" s="25"/>
    </row>
    <row r="131" spans="1:11" s="11" customFormat="1" ht="83.25" customHeight="1">
      <c r="A131" s="8"/>
      <c r="B131" s="7">
        <v>2</v>
      </c>
      <c r="C131" s="6" t="s">
        <v>177</v>
      </c>
      <c r="D131" s="12">
        <v>2013</v>
      </c>
      <c r="E131" s="12" t="s">
        <v>31</v>
      </c>
      <c r="F131" s="21">
        <v>47.7</v>
      </c>
      <c r="G131" s="12">
        <v>48.2</v>
      </c>
      <c r="H131" s="12">
        <f t="shared" si="5"/>
        <v>0.5</v>
      </c>
      <c r="I131" s="12">
        <v>1</v>
      </c>
      <c r="J131" s="14"/>
      <c r="K131" s="25"/>
    </row>
    <row r="132" spans="1:11" s="11" customFormat="1" ht="33" customHeight="1">
      <c r="A132" s="8"/>
      <c r="B132" s="7">
        <v>3</v>
      </c>
      <c r="C132" s="6" t="s">
        <v>178</v>
      </c>
      <c r="D132" s="12">
        <v>2013</v>
      </c>
      <c r="E132" s="12" t="s">
        <v>179</v>
      </c>
      <c r="F132" s="21">
        <v>6440</v>
      </c>
      <c r="G132" s="12">
        <v>6440</v>
      </c>
      <c r="H132" s="12">
        <f t="shared" si="5"/>
        <v>0</v>
      </c>
      <c r="I132" s="12">
        <v>1</v>
      </c>
      <c r="J132" s="14"/>
      <c r="K132" s="25"/>
    </row>
    <row r="133" spans="1:11" s="11" customFormat="1" ht="51" customHeight="1">
      <c r="A133" s="8"/>
      <c r="B133" s="7">
        <v>4</v>
      </c>
      <c r="C133" s="6" t="s">
        <v>180</v>
      </c>
      <c r="D133" s="12">
        <v>2013</v>
      </c>
      <c r="E133" s="12" t="s">
        <v>31</v>
      </c>
      <c r="F133" s="21">
        <v>1</v>
      </c>
      <c r="G133" s="12">
        <v>1.3</v>
      </c>
      <c r="H133" s="12">
        <f t="shared" si="5"/>
        <v>0.30000000000000004</v>
      </c>
      <c r="I133" s="12">
        <v>1</v>
      </c>
      <c r="J133" s="14"/>
      <c r="K133" s="25"/>
    </row>
    <row r="134" spans="1:11" s="11" customFormat="1" ht="36" customHeight="1">
      <c r="A134" s="8"/>
      <c r="B134" s="7">
        <v>5</v>
      </c>
      <c r="C134" s="6" t="s">
        <v>181</v>
      </c>
      <c r="D134" s="12">
        <v>2013</v>
      </c>
      <c r="E134" s="12" t="s">
        <v>179</v>
      </c>
      <c r="F134" s="21">
        <v>13214.5</v>
      </c>
      <c r="G134" s="12">
        <v>13214.5</v>
      </c>
      <c r="H134" s="12">
        <f t="shared" si="5"/>
        <v>0</v>
      </c>
      <c r="I134" s="12">
        <v>1</v>
      </c>
      <c r="J134" s="14"/>
      <c r="K134" s="25"/>
    </row>
    <row r="135" spans="1:11" s="11" customFormat="1" ht="35.25" customHeight="1">
      <c r="A135" s="8"/>
      <c r="B135" s="7">
        <v>6</v>
      </c>
      <c r="C135" s="6" t="s">
        <v>182</v>
      </c>
      <c r="D135" s="12">
        <v>2013</v>
      </c>
      <c r="E135" s="12" t="s">
        <v>31</v>
      </c>
      <c r="F135" s="21">
        <v>7</v>
      </c>
      <c r="G135" s="12">
        <v>7</v>
      </c>
      <c r="H135" s="12">
        <f t="shared" si="5"/>
        <v>0</v>
      </c>
      <c r="I135" s="12">
        <v>1</v>
      </c>
      <c r="J135" s="14"/>
      <c r="K135" s="25"/>
    </row>
    <row r="136" spans="1:11" s="11" customFormat="1" ht="51" customHeight="1">
      <c r="A136" s="8">
        <v>22</v>
      </c>
      <c r="B136" s="9" t="s">
        <v>226</v>
      </c>
      <c r="C136" s="9"/>
      <c r="D136" s="9">
        <v>2013</v>
      </c>
      <c r="E136" s="9"/>
      <c r="F136" s="9"/>
      <c r="G136" s="9"/>
      <c r="H136" s="9"/>
      <c r="I136" s="9"/>
      <c r="J136" s="9"/>
      <c r="K136" s="25" t="s">
        <v>183</v>
      </c>
    </row>
    <row r="137" spans="1:11" s="11" customFormat="1" ht="48" customHeight="1">
      <c r="A137" s="8"/>
      <c r="B137" s="7">
        <v>1</v>
      </c>
      <c r="C137" s="6" t="s">
        <v>184</v>
      </c>
      <c r="D137" s="12">
        <v>2013</v>
      </c>
      <c r="E137" s="21" t="s">
        <v>185</v>
      </c>
      <c r="F137" s="21">
        <v>91</v>
      </c>
      <c r="G137" s="12">
        <v>124.5</v>
      </c>
      <c r="H137" s="12">
        <f>G137-F137</f>
        <v>33.5</v>
      </c>
      <c r="I137" s="12">
        <v>1</v>
      </c>
      <c r="J137" s="44">
        <f>(I137+I138)/2</f>
        <v>1</v>
      </c>
      <c r="K137" s="25"/>
    </row>
    <row r="138" spans="1:11" s="11" customFormat="1" ht="31.5" customHeight="1">
      <c r="A138" s="8"/>
      <c r="B138" s="7">
        <v>2</v>
      </c>
      <c r="C138" s="6" t="s">
        <v>186</v>
      </c>
      <c r="D138" s="12">
        <v>2013</v>
      </c>
      <c r="E138" s="12" t="s">
        <v>14</v>
      </c>
      <c r="F138" s="21">
        <v>197</v>
      </c>
      <c r="G138" s="12">
        <v>197</v>
      </c>
      <c r="H138" s="12">
        <f>G138-F138</f>
        <v>0</v>
      </c>
      <c r="I138" s="12">
        <v>1</v>
      </c>
      <c r="J138" s="44"/>
      <c r="K138" s="25"/>
    </row>
    <row r="139" spans="1:11" s="11" customFormat="1" ht="49.5" customHeight="1">
      <c r="A139" s="8">
        <v>23</v>
      </c>
      <c r="B139" s="9" t="s">
        <v>227</v>
      </c>
      <c r="C139" s="9"/>
      <c r="D139" s="9">
        <v>2013</v>
      </c>
      <c r="E139" s="9"/>
      <c r="F139" s="9"/>
      <c r="G139" s="9"/>
      <c r="H139" s="9"/>
      <c r="I139" s="9"/>
      <c r="J139" s="9"/>
      <c r="K139" s="25" t="s">
        <v>187</v>
      </c>
    </row>
    <row r="140" spans="1:11" s="11" customFormat="1" ht="33" customHeight="1">
      <c r="A140" s="8"/>
      <c r="B140" s="7">
        <v>1</v>
      </c>
      <c r="C140" s="6" t="s">
        <v>188</v>
      </c>
      <c r="D140" s="12">
        <v>2013</v>
      </c>
      <c r="E140" s="21" t="s">
        <v>14</v>
      </c>
      <c r="F140" s="21">
        <v>12</v>
      </c>
      <c r="G140" s="12">
        <v>15</v>
      </c>
      <c r="H140" s="12">
        <f>G140-F140</f>
        <v>3</v>
      </c>
      <c r="I140" s="12">
        <v>1</v>
      </c>
      <c r="J140" s="44">
        <f>(I140+I141+I142+I144+I143)/5</f>
        <v>1</v>
      </c>
      <c r="K140" s="25"/>
    </row>
    <row r="141" spans="1:11" s="11" customFormat="1" ht="32.25" customHeight="1">
      <c r="A141" s="8"/>
      <c r="B141" s="7">
        <v>2</v>
      </c>
      <c r="C141" s="6" t="s">
        <v>189</v>
      </c>
      <c r="D141" s="12">
        <v>2013</v>
      </c>
      <c r="E141" s="21" t="s">
        <v>14</v>
      </c>
      <c r="F141" s="21">
        <v>130</v>
      </c>
      <c r="G141" s="12">
        <v>130</v>
      </c>
      <c r="H141" s="12">
        <f>G141-F141</f>
        <v>0</v>
      </c>
      <c r="I141" s="12">
        <v>1</v>
      </c>
      <c r="J141" s="44"/>
      <c r="K141" s="25"/>
    </row>
    <row r="142" spans="1:11" s="11" customFormat="1" ht="33" customHeight="1">
      <c r="A142" s="8"/>
      <c r="B142" s="7">
        <v>3</v>
      </c>
      <c r="C142" s="6" t="s">
        <v>190</v>
      </c>
      <c r="D142" s="12">
        <v>2013</v>
      </c>
      <c r="E142" s="21" t="s">
        <v>16</v>
      </c>
      <c r="F142" s="21">
        <v>14</v>
      </c>
      <c r="G142" s="12">
        <v>14</v>
      </c>
      <c r="H142" s="12">
        <f>G142-F142</f>
        <v>0</v>
      </c>
      <c r="I142" s="12">
        <v>1</v>
      </c>
      <c r="J142" s="44"/>
      <c r="K142" s="25"/>
    </row>
    <row r="143" spans="1:11" s="11" customFormat="1" ht="18.75" customHeight="1">
      <c r="A143" s="8"/>
      <c r="B143" s="7">
        <v>4</v>
      </c>
      <c r="C143" s="6" t="s">
        <v>191</v>
      </c>
      <c r="D143" s="12">
        <v>2013</v>
      </c>
      <c r="E143" s="21" t="s">
        <v>14</v>
      </c>
      <c r="F143" s="21">
        <v>6</v>
      </c>
      <c r="G143" s="12">
        <v>39</v>
      </c>
      <c r="H143" s="12">
        <f>G143-F143</f>
        <v>33</v>
      </c>
      <c r="I143" s="12">
        <v>1</v>
      </c>
      <c r="J143" s="44"/>
      <c r="K143" s="25"/>
    </row>
    <row r="144" spans="1:11" s="11" customFormat="1" ht="33.75" customHeight="1">
      <c r="A144" s="8"/>
      <c r="B144" s="7">
        <v>5</v>
      </c>
      <c r="C144" s="6" t="s">
        <v>192</v>
      </c>
      <c r="D144" s="12">
        <v>2013</v>
      </c>
      <c r="E144" s="12" t="s">
        <v>16</v>
      </c>
      <c r="F144" s="21">
        <v>96</v>
      </c>
      <c r="G144" s="12">
        <v>83</v>
      </c>
      <c r="H144" s="12">
        <f>G144-F144</f>
        <v>-13</v>
      </c>
      <c r="I144" s="12">
        <v>1</v>
      </c>
      <c r="J144" s="44"/>
      <c r="K144" s="25"/>
    </row>
    <row r="145" spans="1:11" s="11" customFormat="1" ht="47.25" customHeight="1">
      <c r="A145" s="8">
        <v>24</v>
      </c>
      <c r="B145" s="9" t="s">
        <v>228</v>
      </c>
      <c r="C145" s="9"/>
      <c r="D145" s="9">
        <v>2013</v>
      </c>
      <c r="E145" s="9"/>
      <c r="F145" s="9"/>
      <c r="G145" s="9"/>
      <c r="H145" s="9"/>
      <c r="I145" s="9"/>
      <c r="J145" s="9"/>
      <c r="K145" s="70" t="s">
        <v>193</v>
      </c>
    </row>
    <row r="146" spans="1:11" s="11" customFormat="1" ht="19.5" customHeight="1">
      <c r="A146" s="8"/>
      <c r="B146" s="6">
        <v>1</v>
      </c>
      <c r="C146" s="6" t="s">
        <v>194</v>
      </c>
      <c r="D146" s="12">
        <v>2013</v>
      </c>
      <c r="E146" s="13" t="s">
        <v>26</v>
      </c>
      <c r="F146" s="13">
        <v>32</v>
      </c>
      <c r="G146" s="13">
        <v>34</v>
      </c>
      <c r="H146" s="13">
        <f>G146-F146</f>
        <v>2</v>
      </c>
      <c r="I146" s="71">
        <v>1</v>
      </c>
      <c r="J146" s="72">
        <f>(I146+I147+I148)/3</f>
        <v>1</v>
      </c>
      <c r="K146" s="70"/>
    </row>
    <row r="147" spans="1:11" s="11" customFormat="1" ht="33" customHeight="1">
      <c r="A147" s="8"/>
      <c r="B147" s="6">
        <v>2</v>
      </c>
      <c r="C147" s="6" t="s">
        <v>195</v>
      </c>
      <c r="D147" s="12">
        <v>2013</v>
      </c>
      <c r="E147" s="13" t="s">
        <v>34</v>
      </c>
      <c r="F147" s="13">
        <v>1200</v>
      </c>
      <c r="G147" s="13">
        <v>1230</v>
      </c>
      <c r="H147" s="13">
        <f>G147-F147</f>
        <v>30</v>
      </c>
      <c r="I147" s="71">
        <v>1</v>
      </c>
      <c r="J147" s="72"/>
      <c r="K147" s="70"/>
    </row>
    <row r="148" spans="1:11" s="11" customFormat="1" ht="34.5" customHeight="1">
      <c r="A148" s="8"/>
      <c r="B148" s="6">
        <v>3</v>
      </c>
      <c r="C148" s="6" t="s">
        <v>196</v>
      </c>
      <c r="D148" s="12">
        <v>2013</v>
      </c>
      <c r="E148" s="13" t="s">
        <v>34</v>
      </c>
      <c r="F148" s="13">
        <v>190</v>
      </c>
      <c r="G148" s="13">
        <v>190</v>
      </c>
      <c r="H148" s="13">
        <f>G148-F148</f>
        <v>0</v>
      </c>
      <c r="I148" s="71">
        <v>1</v>
      </c>
      <c r="J148" s="72"/>
      <c r="K148" s="70"/>
    </row>
    <row r="149" spans="1:11" s="11" customFormat="1" ht="64.5" customHeight="1">
      <c r="A149" s="8">
        <v>25</v>
      </c>
      <c r="B149" s="9" t="s">
        <v>229</v>
      </c>
      <c r="C149" s="9"/>
      <c r="D149" s="9">
        <v>2013</v>
      </c>
      <c r="E149" s="9"/>
      <c r="F149" s="9"/>
      <c r="G149" s="9"/>
      <c r="H149" s="9"/>
      <c r="I149" s="9"/>
      <c r="J149" s="9"/>
      <c r="K149" s="25" t="s">
        <v>197</v>
      </c>
    </row>
    <row r="150" spans="1:11" s="11" customFormat="1" ht="51" customHeight="1">
      <c r="A150" s="8"/>
      <c r="B150" s="6">
        <v>1</v>
      </c>
      <c r="C150" s="6" t="s">
        <v>198</v>
      </c>
      <c r="D150" s="12">
        <v>2013</v>
      </c>
      <c r="E150" s="21" t="s">
        <v>80</v>
      </c>
      <c r="F150" s="21">
        <v>15</v>
      </c>
      <c r="G150" s="12">
        <v>12</v>
      </c>
      <c r="H150" s="12">
        <f>G150-F150</f>
        <v>-3</v>
      </c>
      <c r="I150" s="12">
        <v>1</v>
      </c>
      <c r="J150" s="44">
        <f>(I150+I151+I152+I153)/4</f>
        <v>1</v>
      </c>
      <c r="K150" s="25"/>
    </row>
    <row r="151" spans="1:11" s="11" customFormat="1" ht="17.25" customHeight="1">
      <c r="A151" s="8"/>
      <c r="B151" s="6">
        <v>2</v>
      </c>
      <c r="C151" s="6" t="s">
        <v>199</v>
      </c>
      <c r="D151" s="12">
        <v>2013</v>
      </c>
      <c r="E151" s="12" t="s">
        <v>80</v>
      </c>
      <c r="F151" s="21">
        <v>50</v>
      </c>
      <c r="G151" s="12">
        <v>119</v>
      </c>
      <c r="H151" s="12">
        <f>G151-F151</f>
        <v>69</v>
      </c>
      <c r="I151" s="12">
        <v>1</v>
      </c>
      <c r="J151" s="44"/>
      <c r="K151" s="25"/>
    </row>
    <row r="152" spans="1:11" s="11" customFormat="1" ht="15" customHeight="1">
      <c r="A152" s="8"/>
      <c r="B152" s="6">
        <v>3</v>
      </c>
      <c r="C152" s="46" t="s">
        <v>200</v>
      </c>
      <c r="D152" s="12">
        <v>2013</v>
      </c>
      <c r="E152" s="12" t="s">
        <v>31</v>
      </c>
      <c r="F152" s="73">
        <v>7</v>
      </c>
      <c r="G152" s="12">
        <v>7</v>
      </c>
      <c r="H152" s="74">
        <f>G152-F152</f>
        <v>0</v>
      </c>
      <c r="I152" s="12">
        <v>1</v>
      </c>
      <c r="J152" s="44"/>
      <c r="K152" s="25"/>
    </row>
    <row r="153" spans="1:11" s="11" customFormat="1" ht="32.25" customHeight="1">
      <c r="A153" s="8"/>
      <c r="B153" s="6">
        <v>4</v>
      </c>
      <c r="C153" s="46" t="s">
        <v>201</v>
      </c>
      <c r="D153" s="12">
        <v>2013</v>
      </c>
      <c r="E153" s="12" t="s">
        <v>80</v>
      </c>
      <c r="F153" s="21">
        <v>4</v>
      </c>
      <c r="G153" s="12">
        <v>4</v>
      </c>
      <c r="H153" s="12">
        <f>G153-F153</f>
        <v>0</v>
      </c>
      <c r="I153" s="12">
        <v>1</v>
      </c>
      <c r="J153" s="44"/>
      <c r="K153" s="25"/>
    </row>
  </sheetData>
  <sheetProtection/>
  <mergeCells count="111">
    <mergeCell ref="K111:K115"/>
    <mergeCell ref="K116:K119"/>
    <mergeCell ref="J121:J123"/>
    <mergeCell ref="J117:J119"/>
    <mergeCell ref="B116:J116"/>
    <mergeCell ref="B120:J120"/>
    <mergeCell ref="K120:K123"/>
    <mergeCell ref="A106:A110"/>
    <mergeCell ref="J107:J110"/>
    <mergeCell ref="A111:A115"/>
    <mergeCell ref="J112:J115"/>
    <mergeCell ref="B106:J106"/>
    <mergeCell ref="B111:J111"/>
    <mergeCell ref="A101:A105"/>
    <mergeCell ref="J102:J105"/>
    <mergeCell ref="B101:J101"/>
    <mergeCell ref="A91:A100"/>
    <mergeCell ref="J84:J89"/>
    <mergeCell ref="B83:J83"/>
    <mergeCell ref="B90:J90"/>
    <mergeCell ref="J91:J100"/>
    <mergeCell ref="C95:C96"/>
    <mergeCell ref="K65:K72"/>
    <mergeCell ref="K61:K64"/>
    <mergeCell ref="J74:J75"/>
    <mergeCell ref="B76:C76"/>
    <mergeCell ref="J62:J64"/>
    <mergeCell ref="B73:J73"/>
    <mergeCell ref="A65:A72"/>
    <mergeCell ref="J66:J72"/>
    <mergeCell ref="B61:J61"/>
    <mergeCell ref="B65:J65"/>
    <mergeCell ref="A61:A64"/>
    <mergeCell ref="K46:K52"/>
    <mergeCell ref="J48:J52"/>
    <mergeCell ref="A53:A60"/>
    <mergeCell ref="J54:J60"/>
    <mergeCell ref="K53:K60"/>
    <mergeCell ref="B46:J46"/>
    <mergeCell ref="B53:J53"/>
    <mergeCell ref="A46:A52"/>
    <mergeCell ref="A35:A38"/>
    <mergeCell ref="J36:J38"/>
    <mergeCell ref="K39:K45"/>
    <mergeCell ref="K35:K38"/>
    <mergeCell ref="J40:J45"/>
    <mergeCell ref="B35:J35"/>
    <mergeCell ref="B39:J39"/>
    <mergeCell ref="B13:J13"/>
    <mergeCell ref="A10:A12"/>
    <mergeCell ref="A13:A28"/>
    <mergeCell ref="A39:A45"/>
    <mergeCell ref="J11:J12"/>
    <mergeCell ref="J14:J28"/>
    <mergeCell ref="A29:A34"/>
    <mergeCell ref="J30:J34"/>
    <mergeCell ref="C33:C34"/>
    <mergeCell ref="B29:J29"/>
    <mergeCell ref="B4:C4"/>
    <mergeCell ref="A5:A9"/>
    <mergeCell ref="B5:J5"/>
    <mergeCell ref="B10:J10"/>
    <mergeCell ref="J6:J9"/>
    <mergeCell ref="J2:J3"/>
    <mergeCell ref="K2:K3"/>
    <mergeCell ref="A1:H1"/>
    <mergeCell ref="E2:E3"/>
    <mergeCell ref="F2:I2"/>
    <mergeCell ref="A2:A3"/>
    <mergeCell ref="B2:C3"/>
    <mergeCell ref="D2:D3"/>
    <mergeCell ref="A73:A75"/>
    <mergeCell ref="K106:K110"/>
    <mergeCell ref="K101:K105"/>
    <mergeCell ref="K90:K100"/>
    <mergeCell ref="K83:K89"/>
    <mergeCell ref="K76:K82"/>
    <mergeCell ref="K73:K75"/>
    <mergeCell ref="J77:J82"/>
    <mergeCell ref="A77:A82"/>
    <mergeCell ref="A83:A90"/>
    <mergeCell ref="K29:K34"/>
    <mergeCell ref="K13:K28"/>
    <mergeCell ref="K10:K12"/>
    <mergeCell ref="K5:K9"/>
    <mergeCell ref="K129:K135"/>
    <mergeCell ref="K124:K128"/>
    <mergeCell ref="A129:A135"/>
    <mergeCell ref="J125:J128"/>
    <mergeCell ref="J130:J135"/>
    <mergeCell ref="K149:K153"/>
    <mergeCell ref="K145:K148"/>
    <mergeCell ref="A149:A153"/>
    <mergeCell ref="A139:A144"/>
    <mergeCell ref="J140:J144"/>
    <mergeCell ref="J150:J153"/>
    <mergeCell ref="J146:J148"/>
    <mergeCell ref="B145:J145"/>
    <mergeCell ref="B149:J149"/>
    <mergeCell ref="B139:J139"/>
    <mergeCell ref="K136:K138"/>
    <mergeCell ref="K139:K144"/>
    <mergeCell ref="A145:A148"/>
    <mergeCell ref="A136:A138"/>
    <mergeCell ref="J137:J138"/>
    <mergeCell ref="A116:A119"/>
    <mergeCell ref="B124:J124"/>
    <mergeCell ref="B129:J129"/>
    <mergeCell ref="B136:J136"/>
    <mergeCell ref="A120:A123"/>
    <mergeCell ref="A124:A128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5" zoomScaleSheetLayoutView="75" workbookViewId="0" topLeftCell="A1">
      <selection activeCell="D29" sqref="D29"/>
    </sheetView>
  </sheetViews>
  <sheetFormatPr defaultColWidth="9.00390625" defaultRowHeight="12.75"/>
  <cols>
    <col min="1" max="1" width="5.125" style="84" customWidth="1"/>
    <col min="2" max="2" width="38.375" style="85" customWidth="1"/>
    <col min="3" max="3" width="11.875" style="84" customWidth="1"/>
    <col min="4" max="4" width="14.125" style="84" customWidth="1"/>
    <col min="5" max="5" width="20.75390625" style="78" customWidth="1"/>
    <col min="6" max="6" width="18.375" style="86" customWidth="1"/>
    <col min="7" max="7" width="12.375" style="86" customWidth="1"/>
    <col min="8" max="8" width="15.625" style="86" customWidth="1"/>
    <col min="9" max="9" width="9.00390625" style="86" customWidth="1"/>
    <col min="10" max="10" width="7.75390625" style="86" customWidth="1"/>
    <col min="11" max="11" width="22.125" style="82" customWidth="1"/>
    <col min="12" max="12" width="15.875" style="83" customWidth="1"/>
    <col min="13" max="16384" width="15.875" style="84" customWidth="1"/>
  </cols>
  <sheetData>
    <row r="1" spans="1:10" ht="34.5" customHeight="1">
      <c r="A1" s="78"/>
      <c r="B1" s="79" t="s">
        <v>230</v>
      </c>
      <c r="C1" s="80"/>
      <c r="D1" s="80"/>
      <c r="E1" s="80"/>
      <c r="F1" s="80"/>
      <c r="G1" s="80"/>
      <c r="H1" s="80"/>
      <c r="I1" s="81"/>
      <c r="J1" s="81"/>
    </row>
    <row r="2" ht="9" customHeight="1"/>
    <row r="3" spans="1:12" ht="15" customHeight="1">
      <c r="A3" s="87" t="s">
        <v>231</v>
      </c>
      <c r="B3" s="51" t="s">
        <v>232</v>
      </c>
      <c r="C3" s="87" t="s">
        <v>233</v>
      </c>
      <c r="D3" s="87" t="s">
        <v>234</v>
      </c>
      <c r="E3" s="87" t="s">
        <v>235</v>
      </c>
      <c r="F3" s="87" t="s">
        <v>236</v>
      </c>
      <c r="G3" s="87"/>
      <c r="H3" s="87"/>
      <c r="I3" s="87"/>
      <c r="J3" s="87"/>
      <c r="K3" s="87" t="s">
        <v>237</v>
      </c>
      <c r="L3" s="88" t="s">
        <v>238</v>
      </c>
    </row>
    <row r="4" spans="1:12" ht="120">
      <c r="A4" s="87"/>
      <c r="B4" s="51"/>
      <c r="C4" s="87"/>
      <c r="D4" s="87"/>
      <c r="E4" s="87"/>
      <c r="F4" s="30" t="s">
        <v>239</v>
      </c>
      <c r="G4" s="89" t="s">
        <v>240</v>
      </c>
      <c r="H4" s="30" t="s">
        <v>241</v>
      </c>
      <c r="I4" s="87" t="s">
        <v>242</v>
      </c>
      <c r="J4" s="87"/>
      <c r="K4" s="87"/>
      <c r="L4" s="88"/>
    </row>
    <row r="5" spans="1:12" ht="90" customHeight="1">
      <c r="A5" s="30">
        <v>1</v>
      </c>
      <c r="B5" s="90" t="s">
        <v>266</v>
      </c>
      <c r="C5" s="30" t="s">
        <v>94</v>
      </c>
      <c r="D5" s="30">
        <v>0.5</v>
      </c>
      <c r="E5" s="30" t="s">
        <v>24</v>
      </c>
      <c r="F5" s="30">
        <v>1189.9</v>
      </c>
      <c r="G5" s="30">
        <v>1189.9</v>
      </c>
      <c r="H5" s="30">
        <v>1091.3</v>
      </c>
      <c r="I5" s="91">
        <f aca="true" t="shared" si="0" ref="I5:I10">H5/F5</f>
        <v>0.9171358937725859</v>
      </c>
      <c r="J5" s="91" t="s">
        <v>243</v>
      </c>
      <c r="K5" s="63" t="s">
        <v>244</v>
      </c>
      <c r="L5" s="92" t="s">
        <v>245</v>
      </c>
    </row>
    <row r="6" spans="1:12" ht="77.25" customHeight="1">
      <c r="A6" s="30">
        <v>2</v>
      </c>
      <c r="B6" s="90" t="s">
        <v>267</v>
      </c>
      <c r="C6" s="30" t="s">
        <v>94</v>
      </c>
      <c r="D6" s="93">
        <v>1</v>
      </c>
      <c r="E6" s="30" t="s">
        <v>19</v>
      </c>
      <c r="F6" s="30">
        <v>1634.5</v>
      </c>
      <c r="G6" s="30">
        <v>1634.5</v>
      </c>
      <c r="H6" s="30">
        <v>1634.5</v>
      </c>
      <c r="I6" s="91">
        <f t="shared" si="0"/>
        <v>1</v>
      </c>
      <c r="J6" s="91" t="s">
        <v>246</v>
      </c>
      <c r="K6" s="63" t="s">
        <v>247</v>
      </c>
      <c r="L6" s="92" t="s">
        <v>248</v>
      </c>
    </row>
    <row r="7" spans="1:12" ht="104.25" customHeight="1">
      <c r="A7" s="30">
        <v>3</v>
      </c>
      <c r="B7" s="90" t="s">
        <v>268</v>
      </c>
      <c r="C7" s="30">
        <v>2013</v>
      </c>
      <c r="D7" s="30">
        <v>0.27</v>
      </c>
      <c r="E7" s="30" t="s">
        <v>24</v>
      </c>
      <c r="F7" s="30">
        <v>484.2</v>
      </c>
      <c r="G7" s="94">
        <v>484.2</v>
      </c>
      <c r="H7" s="30">
        <v>450.8</v>
      </c>
      <c r="I7" s="95">
        <f t="shared" si="0"/>
        <v>0.9310202395704255</v>
      </c>
      <c r="J7" s="91" t="s">
        <v>243</v>
      </c>
      <c r="K7" s="63" t="s">
        <v>244</v>
      </c>
      <c r="L7" s="92" t="s">
        <v>245</v>
      </c>
    </row>
    <row r="8" spans="1:12" ht="78.75" customHeight="1">
      <c r="A8" s="30">
        <v>4</v>
      </c>
      <c r="B8" s="90" t="s">
        <v>269</v>
      </c>
      <c r="C8" s="30" t="s">
        <v>94</v>
      </c>
      <c r="D8" s="30">
        <v>1</v>
      </c>
      <c r="E8" s="30" t="s">
        <v>41</v>
      </c>
      <c r="F8" s="30">
        <v>376</v>
      </c>
      <c r="G8" s="30">
        <v>376</v>
      </c>
      <c r="H8" s="30">
        <v>370.9</v>
      </c>
      <c r="I8" s="91">
        <f t="shared" si="0"/>
        <v>0.9864361702127659</v>
      </c>
      <c r="J8" s="91" t="s">
        <v>243</v>
      </c>
      <c r="K8" s="63" t="s">
        <v>249</v>
      </c>
      <c r="L8" s="92" t="s">
        <v>248</v>
      </c>
    </row>
    <row r="9" spans="1:12" ht="66.75" customHeight="1">
      <c r="A9" s="30">
        <v>5</v>
      </c>
      <c r="B9" s="90" t="s">
        <v>270</v>
      </c>
      <c r="C9" s="30" t="s">
        <v>94</v>
      </c>
      <c r="D9" s="30">
        <v>1</v>
      </c>
      <c r="E9" s="30" t="s">
        <v>52</v>
      </c>
      <c r="F9" s="94">
        <v>358</v>
      </c>
      <c r="G9" s="94">
        <v>358</v>
      </c>
      <c r="H9" s="94">
        <v>352.5</v>
      </c>
      <c r="I9" s="95">
        <f t="shared" si="0"/>
        <v>0.9846368715083799</v>
      </c>
      <c r="J9" s="91" t="s">
        <v>243</v>
      </c>
      <c r="K9" s="63" t="s">
        <v>250</v>
      </c>
      <c r="L9" s="92" t="s">
        <v>248</v>
      </c>
    </row>
    <row r="10" spans="1:12" ht="79.5" customHeight="1">
      <c r="A10" s="30">
        <v>6</v>
      </c>
      <c r="B10" s="90" t="s">
        <v>271</v>
      </c>
      <c r="C10" s="30" t="s">
        <v>94</v>
      </c>
      <c r="D10" s="30">
        <v>1</v>
      </c>
      <c r="E10" s="30" t="s">
        <v>57</v>
      </c>
      <c r="F10" s="30">
        <v>8233</v>
      </c>
      <c r="G10" s="30">
        <v>8233</v>
      </c>
      <c r="H10" s="30">
        <v>8232.9</v>
      </c>
      <c r="I10" s="91">
        <f t="shared" si="0"/>
        <v>0.9999878537592615</v>
      </c>
      <c r="J10" s="91" t="s">
        <v>246</v>
      </c>
      <c r="K10" s="63" t="s">
        <v>251</v>
      </c>
      <c r="L10" s="92" t="s">
        <v>248</v>
      </c>
    </row>
    <row r="11" spans="1:12" ht="75.75" customHeight="1">
      <c r="A11" s="30">
        <v>7</v>
      </c>
      <c r="B11" s="90" t="s">
        <v>272</v>
      </c>
      <c r="C11" s="96">
        <v>2013</v>
      </c>
      <c r="D11" s="30">
        <v>1</v>
      </c>
      <c r="E11" s="30" t="s">
        <v>252</v>
      </c>
      <c r="F11" s="30">
        <v>3028.75</v>
      </c>
      <c r="G11" s="30">
        <v>3028.75</v>
      </c>
      <c r="H11" s="97">
        <v>3025.41</v>
      </c>
      <c r="I11" s="91">
        <f>H11/G11</f>
        <v>0.9988972348328518</v>
      </c>
      <c r="J11" s="91" t="s">
        <v>246</v>
      </c>
      <c r="K11" s="63" t="s">
        <v>251</v>
      </c>
      <c r="L11" s="92" t="s">
        <v>248</v>
      </c>
    </row>
    <row r="12" spans="1:12" ht="104.25" customHeight="1">
      <c r="A12" s="30">
        <v>8</v>
      </c>
      <c r="B12" s="90" t="s">
        <v>273</v>
      </c>
      <c r="C12" s="30">
        <v>2013</v>
      </c>
      <c r="D12" s="30">
        <v>0.43</v>
      </c>
      <c r="E12" s="30" t="s">
        <v>24</v>
      </c>
      <c r="F12" s="30">
        <v>416.6</v>
      </c>
      <c r="G12" s="30">
        <v>416.6</v>
      </c>
      <c r="H12" s="30">
        <v>416.6</v>
      </c>
      <c r="I12" s="91">
        <f>H12/F12</f>
        <v>1</v>
      </c>
      <c r="J12" s="91" t="s">
        <v>246</v>
      </c>
      <c r="K12" s="63" t="s">
        <v>244</v>
      </c>
      <c r="L12" s="92" t="s">
        <v>245</v>
      </c>
    </row>
    <row r="13" spans="1:12" ht="80.25" customHeight="1">
      <c r="A13" s="30">
        <v>9</v>
      </c>
      <c r="B13" s="90" t="s">
        <v>274</v>
      </c>
      <c r="C13" s="30">
        <v>2013</v>
      </c>
      <c r="D13" s="30">
        <v>1</v>
      </c>
      <c r="E13" s="30" t="s">
        <v>52</v>
      </c>
      <c r="F13" s="94">
        <v>464</v>
      </c>
      <c r="G13" s="94">
        <v>464</v>
      </c>
      <c r="H13" s="94">
        <v>435.2</v>
      </c>
      <c r="I13" s="95">
        <f>H13/F13</f>
        <v>0.9379310344827586</v>
      </c>
      <c r="J13" s="91" t="s">
        <v>243</v>
      </c>
      <c r="K13" s="63" t="s">
        <v>253</v>
      </c>
      <c r="L13" s="92" t="s">
        <v>248</v>
      </c>
    </row>
    <row r="14" spans="1:12" ht="91.5" customHeight="1">
      <c r="A14" s="30">
        <v>10</v>
      </c>
      <c r="B14" s="90" t="s">
        <v>275</v>
      </c>
      <c r="C14" s="94">
        <v>2013</v>
      </c>
      <c r="D14" s="94">
        <v>0.14</v>
      </c>
      <c r="E14" s="30" t="s">
        <v>24</v>
      </c>
      <c r="F14" s="94">
        <v>100</v>
      </c>
      <c r="G14" s="94">
        <v>88.4</v>
      </c>
      <c r="H14" s="30">
        <v>88.4</v>
      </c>
      <c r="I14" s="91">
        <f>H14/G14</f>
        <v>1</v>
      </c>
      <c r="J14" s="91" t="s">
        <v>246</v>
      </c>
      <c r="K14" s="63" t="s">
        <v>244</v>
      </c>
      <c r="L14" s="92" t="s">
        <v>245</v>
      </c>
    </row>
    <row r="15" spans="1:12" ht="58.5" customHeight="1">
      <c r="A15" s="30">
        <v>11</v>
      </c>
      <c r="B15" s="90" t="s">
        <v>276</v>
      </c>
      <c r="C15" s="30" t="s">
        <v>94</v>
      </c>
      <c r="D15" s="93">
        <v>1</v>
      </c>
      <c r="E15" s="30" t="s">
        <v>105</v>
      </c>
      <c r="F15" s="98">
        <v>942</v>
      </c>
      <c r="G15" s="94">
        <v>942</v>
      </c>
      <c r="H15" s="94">
        <v>931.6</v>
      </c>
      <c r="I15" s="99">
        <f>H15/F15</f>
        <v>0.9889596602972399</v>
      </c>
      <c r="J15" s="91" t="s">
        <v>243</v>
      </c>
      <c r="K15" s="100" t="s">
        <v>254</v>
      </c>
      <c r="L15" s="92" t="s">
        <v>248</v>
      </c>
    </row>
    <row r="16" spans="1:12" ht="80.25" customHeight="1">
      <c r="A16" s="30">
        <v>12</v>
      </c>
      <c r="B16" s="90" t="s">
        <v>277</v>
      </c>
      <c r="C16" s="30">
        <v>2013</v>
      </c>
      <c r="D16" s="101">
        <v>0.33</v>
      </c>
      <c r="E16" s="30" t="s">
        <v>255</v>
      </c>
      <c r="F16" s="94">
        <v>119.2</v>
      </c>
      <c r="G16" s="94">
        <v>119.2</v>
      </c>
      <c r="H16" s="94">
        <v>119.2</v>
      </c>
      <c r="I16" s="95">
        <f>H16/G16</f>
        <v>1</v>
      </c>
      <c r="J16" s="91" t="s">
        <v>246</v>
      </c>
      <c r="K16" s="63" t="s">
        <v>244</v>
      </c>
      <c r="L16" s="92" t="s">
        <v>245</v>
      </c>
    </row>
    <row r="17" spans="1:12" ht="92.25" customHeight="1">
      <c r="A17" s="30">
        <v>13</v>
      </c>
      <c r="B17" s="90" t="s">
        <v>278</v>
      </c>
      <c r="C17" s="30">
        <v>2013</v>
      </c>
      <c r="D17" s="30">
        <v>0.67</v>
      </c>
      <c r="E17" s="30" t="s">
        <v>256</v>
      </c>
      <c r="F17" s="30">
        <v>194.5</v>
      </c>
      <c r="G17" s="30">
        <v>194.5</v>
      </c>
      <c r="H17" s="30">
        <v>193</v>
      </c>
      <c r="I17" s="91">
        <f>H17/F17</f>
        <v>0.9922879177377892</v>
      </c>
      <c r="J17" s="91" t="s">
        <v>243</v>
      </c>
      <c r="K17" s="63" t="s">
        <v>244</v>
      </c>
      <c r="L17" s="92" t="s">
        <v>245</v>
      </c>
    </row>
    <row r="18" spans="1:12" ht="78" customHeight="1">
      <c r="A18" s="30">
        <v>14</v>
      </c>
      <c r="B18" s="90" t="s">
        <v>279</v>
      </c>
      <c r="C18" s="30" t="s">
        <v>94</v>
      </c>
      <c r="D18" s="30">
        <v>1</v>
      </c>
      <c r="E18" s="30" t="s">
        <v>257</v>
      </c>
      <c r="F18" s="94">
        <v>330</v>
      </c>
      <c r="G18" s="94">
        <v>330</v>
      </c>
      <c r="H18" s="94">
        <v>326.8</v>
      </c>
      <c r="I18" s="95">
        <f>H18/F18</f>
        <v>0.9903030303030304</v>
      </c>
      <c r="J18" s="91" t="s">
        <v>243</v>
      </c>
      <c r="K18" s="63" t="s">
        <v>251</v>
      </c>
      <c r="L18" s="92" t="s">
        <v>248</v>
      </c>
    </row>
    <row r="19" spans="1:12" ht="92.25" customHeight="1">
      <c r="A19" s="30">
        <v>15</v>
      </c>
      <c r="B19" s="90" t="s">
        <v>280</v>
      </c>
      <c r="C19" s="30">
        <v>2013</v>
      </c>
      <c r="D19" s="30">
        <v>0.33</v>
      </c>
      <c r="E19" s="30" t="s">
        <v>144</v>
      </c>
      <c r="F19" s="30">
        <v>531</v>
      </c>
      <c r="G19" s="30">
        <v>531</v>
      </c>
      <c r="H19" s="30">
        <v>528.6</v>
      </c>
      <c r="I19" s="91">
        <f>H19/F19</f>
        <v>0.9954802259887006</v>
      </c>
      <c r="J19" s="91" t="s">
        <v>246</v>
      </c>
      <c r="K19" s="63" t="s">
        <v>244</v>
      </c>
      <c r="L19" s="92" t="s">
        <v>245</v>
      </c>
    </row>
    <row r="20" spans="1:12" ht="78.75" customHeight="1">
      <c r="A20" s="30">
        <v>16</v>
      </c>
      <c r="B20" s="90" t="s">
        <v>281</v>
      </c>
      <c r="C20" s="30">
        <v>2013</v>
      </c>
      <c r="D20" s="93">
        <v>-1</v>
      </c>
      <c r="E20" s="30" t="s">
        <v>258</v>
      </c>
      <c r="F20" s="30">
        <v>150</v>
      </c>
      <c r="G20" s="30">
        <v>150</v>
      </c>
      <c r="H20" s="30">
        <v>149.1</v>
      </c>
      <c r="I20" s="91">
        <f>H20/F20</f>
        <v>0.994</v>
      </c>
      <c r="J20" s="91" t="s">
        <v>243</v>
      </c>
      <c r="K20" s="63" t="s">
        <v>259</v>
      </c>
      <c r="L20" s="102" t="s">
        <v>260</v>
      </c>
    </row>
    <row r="21" spans="1:12" ht="75.75" customHeight="1">
      <c r="A21" s="30">
        <v>17</v>
      </c>
      <c r="B21" s="90" t="s">
        <v>282</v>
      </c>
      <c r="C21" s="30">
        <v>2013</v>
      </c>
      <c r="D21" s="98">
        <v>1</v>
      </c>
      <c r="E21" s="30" t="s">
        <v>154</v>
      </c>
      <c r="F21" s="98">
        <v>52.4</v>
      </c>
      <c r="G21" s="98">
        <v>52.4</v>
      </c>
      <c r="H21" s="98">
        <v>52.4</v>
      </c>
      <c r="I21" s="99">
        <f>H21/G21</f>
        <v>1</v>
      </c>
      <c r="J21" s="91" t="s">
        <v>246</v>
      </c>
      <c r="K21" s="63" t="s">
        <v>251</v>
      </c>
      <c r="L21" s="92" t="s">
        <v>248</v>
      </c>
    </row>
    <row r="22" spans="1:12" ht="75.75" customHeight="1">
      <c r="A22" s="30">
        <v>18</v>
      </c>
      <c r="B22" s="103" t="s">
        <v>283</v>
      </c>
      <c r="C22" s="30">
        <v>2013</v>
      </c>
      <c r="D22" s="30">
        <v>1</v>
      </c>
      <c r="E22" s="30" t="s">
        <v>41</v>
      </c>
      <c r="F22" s="30">
        <v>123</v>
      </c>
      <c r="G22" s="94">
        <v>123</v>
      </c>
      <c r="H22" s="30">
        <v>113.3</v>
      </c>
      <c r="I22" s="95">
        <f>H22/F22</f>
        <v>0.9211382113821138</v>
      </c>
      <c r="J22" s="91" t="s">
        <v>243</v>
      </c>
      <c r="K22" s="63" t="s">
        <v>251</v>
      </c>
      <c r="L22" s="92" t="s">
        <v>248</v>
      </c>
    </row>
    <row r="23" spans="1:12" ht="78" customHeight="1">
      <c r="A23" s="30">
        <v>19</v>
      </c>
      <c r="B23" s="90" t="s">
        <v>284</v>
      </c>
      <c r="C23" s="30">
        <v>2013</v>
      </c>
      <c r="D23" s="93">
        <v>1</v>
      </c>
      <c r="E23" s="30" t="s">
        <v>57</v>
      </c>
      <c r="F23" s="30">
        <v>1949.7</v>
      </c>
      <c r="G23" s="30">
        <v>1949.7</v>
      </c>
      <c r="H23" s="30">
        <v>1949.2</v>
      </c>
      <c r="I23" s="91">
        <f>H23/F23</f>
        <v>0.9997435502897881</v>
      </c>
      <c r="J23" s="91" t="s">
        <v>246</v>
      </c>
      <c r="K23" s="63" t="s">
        <v>251</v>
      </c>
      <c r="L23" s="92" t="s">
        <v>248</v>
      </c>
    </row>
    <row r="24" spans="1:12" ht="61.5" customHeight="1">
      <c r="A24" s="30">
        <v>20</v>
      </c>
      <c r="B24" s="90" t="s">
        <v>285</v>
      </c>
      <c r="C24" s="30">
        <v>2013</v>
      </c>
      <c r="D24" s="93">
        <v>1</v>
      </c>
      <c r="E24" s="30" t="s">
        <v>261</v>
      </c>
      <c r="F24" s="30">
        <v>602</v>
      </c>
      <c r="G24" s="30">
        <v>602</v>
      </c>
      <c r="H24" s="30">
        <v>601.5</v>
      </c>
      <c r="I24" s="91">
        <f>H24/F24</f>
        <v>0.9991694352159468</v>
      </c>
      <c r="J24" s="91" t="s">
        <v>246</v>
      </c>
      <c r="K24" s="63" t="s">
        <v>251</v>
      </c>
      <c r="L24" s="92" t="s">
        <v>248</v>
      </c>
    </row>
    <row r="25" spans="1:12" ht="90.75" customHeight="1">
      <c r="A25" s="30">
        <v>21</v>
      </c>
      <c r="B25" s="90" t="s">
        <v>286</v>
      </c>
      <c r="C25" s="98">
        <v>2013</v>
      </c>
      <c r="D25" s="98">
        <v>0.67</v>
      </c>
      <c r="E25" s="30" t="s">
        <v>12</v>
      </c>
      <c r="F25" s="98">
        <v>15576.5</v>
      </c>
      <c r="G25" s="98">
        <v>15576</v>
      </c>
      <c r="H25" s="98">
        <v>15576</v>
      </c>
      <c r="I25" s="104">
        <f>H25/F25</f>
        <v>0.9999679003627259</v>
      </c>
      <c r="J25" s="91" t="s">
        <v>246</v>
      </c>
      <c r="K25" s="63" t="s">
        <v>251</v>
      </c>
      <c r="L25" s="92" t="s">
        <v>245</v>
      </c>
    </row>
    <row r="26" spans="1:12" ht="78.75" customHeight="1">
      <c r="A26" s="30">
        <v>22</v>
      </c>
      <c r="B26" s="90" t="s">
        <v>287</v>
      </c>
      <c r="C26" s="30">
        <v>2013</v>
      </c>
      <c r="D26" s="98">
        <v>1</v>
      </c>
      <c r="E26" s="30" t="s">
        <v>183</v>
      </c>
      <c r="F26" s="30">
        <v>507.2</v>
      </c>
      <c r="G26" s="30">
        <v>507.2</v>
      </c>
      <c r="H26" s="30">
        <v>503.4</v>
      </c>
      <c r="I26" s="91">
        <f>H26/G26</f>
        <v>0.9925078864353312</v>
      </c>
      <c r="J26" s="91" t="s">
        <v>243</v>
      </c>
      <c r="K26" s="63" t="s">
        <v>251</v>
      </c>
      <c r="L26" s="92" t="s">
        <v>248</v>
      </c>
    </row>
    <row r="27" spans="1:12" ht="108.75" customHeight="1">
      <c r="A27" s="30">
        <v>23</v>
      </c>
      <c r="B27" s="90" t="s">
        <v>288</v>
      </c>
      <c r="C27" s="30">
        <v>2013</v>
      </c>
      <c r="D27" s="30">
        <v>1</v>
      </c>
      <c r="E27" s="30" t="s">
        <v>262</v>
      </c>
      <c r="F27" s="30">
        <v>22918</v>
      </c>
      <c r="G27" s="30">
        <v>22918</v>
      </c>
      <c r="H27" s="30">
        <v>22856.9</v>
      </c>
      <c r="I27" s="91">
        <f>H27/G27</f>
        <v>0.9973339732960992</v>
      </c>
      <c r="J27" s="91" t="s">
        <v>246</v>
      </c>
      <c r="K27" s="63" t="s">
        <v>251</v>
      </c>
      <c r="L27" s="92" t="s">
        <v>248</v>
      </c>
    </row>
    <row r="28" spans="1:12" ht="105" customHeight="1">
      <c r="A28" s="30">
        <v>24</v>
      </c>
      <c r="B28" s="90" t="s">
        <v>289</v>
      </c>
      <c r="C28" s="30">
        <v>2013</v>
      </c>
      <c r="D28" s="30">
        <v>1</v>
      </c>
      <c r="E28" s="30" t="s">
        <v>263</v>
      </c>
      <c r="F28" s="30">
        <v>98</v>
      </c>
      <c r="G28" s="30">
        <v>98</v>
      </c>
      <c r="H28" s="30">
        <v>96.6</v>
      </c>
      <c r="I28" s="97">
        <f>H28/F28</f>
        <v>0.9857142857142857</v>
      </c>
      <c r="J28" s="91" t="s">
        <v>246</v>
      </c>
      <c r="K28" s="63" t="s">
        <v>251</v>
      </c>
      <c r="L28" s="92" t="s">
        <v>248</v>
      </c>
    </row>
    <row r="29" spans="1:12" ht="198" customHeight="1">
      <c r="A29" s="30">
        <v>25</v>
      </c>
      <c r="B29" s="90" t="s">
        <v>290</v>
      </c>
      <c r="C29" s="30">
        <v>2013</v>
      </c>
      <c r="D29" s="93">
        <v>1</v>
      </c>
      <c r="E29" s="91" t="s">
        <v>197</v>
      </c>
      <c r="F29" s="30">
        <v>0</v>
      </c>
      <c r="G29" s="30">
        <v>0</v>
      </c>
      <c r="H29" s="30">
        <v>0</v>
      </c>
      <c r="I29" s="105">
        <v>0</v>
      </c>
      <c r="J29" s="106" t="s">
        <v>264</v>
      </c>
      <c r="K29" s="63" t="s">
        <v>265</v>
      </c>
      <c r="L29" s="92" t="s">
        <v>248</v>
      </c>
    </row>
    <row r="30" ht="15">
      <c r="K30" s="107"/>
    </row>
  </sheetData>
  <sheetProtection/>
  <mergeCells count="10">
    <mergeCell ref="A3:A4"/>
    <mergeCell ref="L3:L4"/>
    <mergeCell ref="K3:K4"/>
    <mergeCell ref="B1:H1"/>
    <mergeCell ref="E3:E4"/>
    <mergeCell ref="D3:D4"/>
    <mergeCell ref="C3:C4"/>
    <mergeCell ref="B3:B4"/>
    <mergeCell ref="I4:J4"/>
    <mergeCell ref="F3:J3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2014-04-11T09:19:14Z</dcterms:created>
  <dcterms:modified xsi:type="dcterms:W3CDTF">2014-04-11T09:22:21Z</dcterms:modified>
  <cp:category/>
  <cp:version/>
  <cp:contentType/>
  <cp:contentStatus/>
</cp:coreProperties>
</file>